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 น้ำแม่นึง" sheetId="1" r:id="rId1"/>
    <sheet name="น้ำแม่นึง" sheetId="2" r:id="rId2"/>
  </sheets>
  <definedNames>
    <definedName name="_Regression_Int" localSheetId="1" hidden="1">1</definedName>
    <definedName name="Print_Area_MI">'น้ำแม่นึง'!$A$1:$N$6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<sst xmlns="http://schemas.openxmlformats.org/spreadsheetml/2006/main" count="29" uniqueCount="24">
  <si>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</si>
  <si>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</si>
  <si>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</si>
  <si>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</si>
  <si>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</si>
  <si>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</si>
  <si>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</si>
  <si>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</si>
  <si>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</si>
  <si>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</si>
  <si>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</si>
  <si>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</si>
  <si>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</si>
  <si>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</si>
  <si>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</si>
  <si>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</si>
  <si>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</si>
  <si>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</si>
  <si>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</si>
  <si>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</si>
  <si>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</si>
  <si>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แม่นึง  :  น้ำแม่ น้ำแม่นึง  ต.ทุ่งกว๋าว อ.เมืองปาน จ.ลำปาง</t>
  </si>
  <si>
    <t xml:space="preserve"> พี้นที่รับน้ำ   88    ตร.กม. </t>
  </si>
  <si>
    <t>แม่น้ำ  :  น้ำแม่นึง (แม่นึง)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</si>
</sst>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แม่นึง น้ำแม่นึง ต.ทุ่งกว๋าว อ.เมืองปาน จ.ลำปาง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น้ำแม่นึง!$A$7:$A$10</c:f>
              <c:numCache>
                <c:ptCount val="4"/>
                <c:pt idx="0">
                  <c:v>2564</c:v>
                </c:pt>
                <c:pt idx="1">
                  <c:v>2565</c:v>
                </c:pt>
                <c:pt idx="2">
                  <c:v>2566</c:v>
                </c:pt>
                <c:pt idx="3">
                  <c:v>2567</c:v>
                </c:pt>
              </c:numCache>
            </c:numRef>
          </c:cat>
          <c:val>
            <c:numRef>
              <c:f>น้ำแม่นึง!$N$7:$N$10</c:f>
              <c:numCache>
                <c:ptCount val="4"/>
                <c:pt idx="0">
                  <c:v>15.08</c:v>
                </c:pt>
                <c:pt idx="1">
                  <c:v>26.445311999999994</c:v>
                </c:pt>
                <c:pt idx="2">
                  <c:v>7.899206400000001</c:v>
                </c:pt>
                <c:pt idx="3">
                  <c:v>0.7603200000000001</c:v>
                </c:pt>
              </c:numCache>
            </c:numRef>
          </c:val>
        </c:ser>
        <c:gapWidth val="100"/>
        <c:axId val="3485510"/>
        <c:axId val="31369591"/>
      </c:barChart>
      <c:lineChart>
        <c:grouping val="standard"/>
        <c:varyColors val="0"/>
        <c:ser>
          <c:idx val="1"/>
          <c:order val="1"/>
          <c:tx>
            <c:v>ค่าเฉลี่ย 16.5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น้ำแม่นึง!$A$7:$A$10</c:f>
              <c:numCache>
                <c:ptCount val="4"/>
                <c:pt idx="0">
                  <c:v>2564</c:v>
                </c:pt>
                <c:pt idx="1">
                  <c:v>2565</c:v>
                </c:pt>
                <c:pt idx="2">
                  <c:v>2566</c:v>
                </c:pt>
                <c:pt idx="3">
                  <c:v>2567</c:v>
                </c:pt>
              </c:numCache>
            </c:numRef>
          </c:cat>
          <c:val>
            <c:numRef>
              <c:f>น้ำแม่นึง!$P$7:$P$10</c:f>
              <c:numCache>
                <c:ptCount val="4"/>
                <c:pt idx="0">
                  <c:v>16.474839466666666</c:v>
                </c:pt>
                <c:pt idx="1">
                  <c:v>16.474839466666666</c:v>
                </c:pt>
                <c:pt idx="2">
                  <c:v>16.474839466666666</c:v>
                </c:pt>
                <c:pt idx="3">
                  <c:v>16.474839466666666</c:v>
                </c:pt>
              </c:numCache>
            </c:numRef>
          </c:val>
          <c:smooth val="0"/>
        </c:ser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369591"/>
        <c:crossesAt val="0"/>
        <c:auto val="1"/>
        <c:lblOffset val="100"/>
        <c:tickLblSkip val="1"/>
        <c:noMultiLvlLbl val="0"/>
      </c:catAx>
      <c:valAx>
        <c:axId val="313695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1"/>
        <c:crossBetween val="between"/>
        <c:dispUnits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4"/>
  <sheetViews>
    <sheetView showGridLines="0" zoomScalePageLayoutView="0" workbookViewId="0" topLeftCell="A1">
      <selection activeCell="T10" sqref="T1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23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22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2564</v>
      </c>
      <c r="B7" s="34">
        <v>0.8</v>
      </c>
      <c r="C7" s="34">
        <v>0.9</v>
      </c>
      <c r="D7" s="34">
        <v>3.28</v>
      </c>
      <c r="E7" s="34">
        <v>3.75</v>
      </c>
      <c r="F7" s="34">
        <v>1.08</v>
      </c>
      <c r="G7" s="34">
        <v>1.67</v>
      </c>
      <c r="H7" s="34">
        <v>0.8</v>
      </c>
      <c r="I7" s="34">
        <v>0.6</v>
      </c>
      <c r="J7" s="34">
        <v>0.5</v>
      </c>
      <c r="K7" s="34">
        <v>0.5</v>
      </c>
      <c r="L7" s="34">
        <v>0.5</v>
      </c>
      <c r="M7" s="34">
        <v>0.7</v>
      </c>
      <c r="N7" s="35">
        <f>SUM(B7:M7)</f>
        <v>15.08</v>
      </c>
      <c r="O7" s="36">
        <f>+N7*1000000/(365*86400)</f>
        <v>0.47818366311516997</v>
      </c>
      <c r="P7" s="37">
        <f>$N$15</f>
        <v>16.474839466666666</v>
      </c>
      <c r="Q7" s="32"/>
    </row>
    <row r="8" spans="1:17" ht="15" customHeight="1">
      <c r="A8" s="31">
        <v>2565</v>
      </c>
      <c r="B8" s="34">
        <v>0.45446400000000026</v>
      </c>
      <c r="C8" s="34">
        <v>5.2989120000000005</v>
      </c>
      <c r="D8" s="34">
        <v>1.3685760000000005</v>
      </c>
      <c r="E8" s="34">
        <v>2.975616</v>
      </c>
      <c r="F8" s="34">
        <v>11.253599999999995</v>
      </c>
      <c r="G8" s="34">
        <v>2.9782079999999986</v>
      </c>
      <c r="H8" s="34">
        <v>0.9141119999999999</v>
      </c>
      <c r="I8" s="34">
        <v>0.2982528</v>
      </c>
      <c r="J8" s="34">
        <v>0.2623104</v>
      </c>
      <c r="K8" s="34">
        <v>0.23518080000000005</v>
      </c>
      <c r="L8" s="34">
        <v>0.18532800000000008</v>
      </c>
      <c r="M8" s="34">
        <v>0.22075200000000006</v>
      </c>
      <c r="N8" s="35">
        <f>SUM(B8:M8)</f>
        <v>26.445311999999994</v>
      </c>
      <c r="O8" s="36">
        <f>+N8*1000000/(365*86400)</f>
        <v>0.8385753424657532</v>
      </c>
      <c r="P8" s="37">
        <f>$N$15</f>
        <v>16.474839466666666</v>
      </c>
      <c r="Q8" s="32"/>
    </row>
    <row r="9" spans="1:17" ht="15" customHeight="1">
      <c r="A9" s="31">
        <v>2566</v>
      </c>
      <c r="B9" s="34">
        <v>0.13487039999999997</v>
      </c>
      <c r="C9" s="34">
        <v>0.34127999999999986</v>
      </c>
      <c r="D9" s="34">
        <v>0.2839104</v>
      </c>
      <c r="E9" s="34">
        <v>0.35544960000000003</v>
      </c>
      <c r="F9" s="34">
        <v>0.31104</v>
      </c>
      <c r="G9" s="34">
        <v>1.0105344000000003</v>
      </c>
      <c r="H9" s="34">
        <v>4.327344000000001</v>
      </c>
      <c r="I9" s="34">
        <v>0.333504</v>
      </c>
      <c r="J9" s="34">
        <v>0.3003264</v>
      </c>
      <c r="K9" s="34">
        <v>0.30153599999999997</v>
      </c>
      <c r="L9" s="34">
        <v>0.1640736000000001</v>
      </c>
      <c r="M9" s="34">
        <v>0.03533760000000001</v>
      </c>
      <c r="N9" s="35">
        <f>SUM(B9:M9)</f>
        <v>7.899206400000001</v>
      </c>
      <c r="O9" s="36">
        <f>+N9*1000000/(365*86400)</f>
        <v>0.25048219178082193</v>
      </c>
      <c r="P9" s="37">
        <f>$N$15</f>
        <v>16.474839466666666</v>
      </c>
      <c r="Q9" s="32"/>
    </row>
    <row r="10" spans="1:17" ht="15" customHeight="1">
      <c r="A10" s="31">
        <v>2567</v>
      </c>
      <c r="B10" s="34">
        <v>0</v>
      </c>
      <c r="C10" s="34">
        <v>0.7603200000000001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>SUM(B10:M10)</f>
        <v>0.7603200000000001</v>
      </c>
      <c r="O10" s="36">
        <f>+N10*1000000/(365*86400)</f>
        <v>0.024109589041095895</v>
      </c>
      <c r="P10" s="37">
        <f>$N$15</f>
        <v>16.474839466666666</v>
      </c>
      <c r="Q10" s="32"/>
    </row>
    <row r="11" spans="1:17" ht="15" customHeight="1">
      <c r="A11" s="3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2"/>
    </row>
    <row r="12" spans="1:17" ht="15" customHeight="1">
      <c r="A12" s="3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2"/>
    </row>
    <row r="14" spans="1:17" ht="15" customHeight="1">
      <c r="A14" s="33" t="s">
        <v>19</v>
      </c>
      <c r="B14" s="38">
        <f>MAX(B7:B9)</f>
        <v>0.8</v>
      </c>
      <c r="C14" s="38">
        <f aca="true" t="shared" si="0" ref="C14:M14">MAX(C7:C9)</f>
        <v>5.2989120000000005</v>
      </c>
      <c r="D14" s="38">
        <f t="shared" si="0"/>
        <v>3.28</v>
      </c>
      <c r="E14" s="38">
        <f t="shared" si="0"/>
        <v>3.75</v>
      </c>
      <c r="F14" s="38">
        <f t="shared" si="0"/>
        <v>11.253599999999995</v>
      </c>
      <c r="G14" s="38">
        <f t="shared" si="0"/>
        <v>2.9782079999999986</v>
      </c>
      <c r="H14" s="38">
        <f t="shared" si="0"/>
        <v>4.327344000000001</v>
      </c>
      <c r="I14" s="38">
        <f t="shared" si="0"/>
        <v>0.6</v>
      </c>
      <c r="J14" s="38">
        <f t="shared" si="0"/>
        <v>0.5</v>
      </c>
      <c r="K14" s="38">
        <f t="shared" si="0"/>
        <v>0.5</v>
      </c>
      <c r="L14" s="38">
        <f t="shared" si="0"/>
        <v>0.5</v>
      </c>
      <c r="M14" s="38">
        <f t="shared" si="0"/>
        <v>0.7</v>
      </c>
      <c r="N14" s="38">
        <f>MAX(N7:N9)</f>
        <v>26.445311999999994</v>
      </c>
      <c r="O14" s="36">
        <f>+N14*1000000/(365*86400)</f>
        <v>0.8385753424657532</v>
      </c>
      <c r="P14" s="39"/>
      <c r="Q14" s="32"/>
    </row>
    <row r="15" spans="1:17" ht="15" customHeight="1">
      <c r="A15" s="33" t="s">
        <v>16</v>
      </c>
      <c r="B15" s="38">
        <f>AVERAGE(B7:B9)</f>
        <v>0.46311146666666675</v>
      </c>
      <c r="C15" s="38">
        <f aca="true" t="shared" si="1" ref="C15:M15">AVERAGE(C7:C9)</f>
        <v>2.1800640000000002</v>
      </c>
      <c r="D15" s="38">
        <f t="shared" si="1"/>
        <v>1.6441621333333334</v>
      </c>
      <c r="E15" s="38">
        <f t="shared" si="1"/>
        <v>2.3603552000000003</v>
      </c>
      <c r="F15" s="38">
        <f t="shared" si="1"/>
        <v>4.214879999999998</v>
      </c>
      <c r="G15" s="38">
        <f t="shared" si="1"/>
        <v>1.8862474666666662</v>
      </c>
      <c r="H15" s="38">
        <f t="shared" si="1"/>
        <v>2.013818666666667</v>
      </c>
      <c r="I15" s="38">
        <f t="shared" si="1"/>
        <v>0.41058559999999994</v>
      </c>
      <c r="J15" s="38">
        <f t="shared" si="1"/>
        <v>0.35421226666666666</v>
      </c>
      <c r="K15" s="38">
        <f t="shared" si="1"/>
        <v>0.3455722666666667</v>
      </c>
      <c r="L15" s="38">
        <f t="shared" si="1"/>
        <v>0.28313386666666673</v>
      </c>
      <c r="M15" s="38">
        <f t="shared" si="1"/>
        <v>0.3186965333333333</v>
      </c>
      <c r="N15" s="38">
        <f>SUM(B15:M15)</f>
        <v>16.474839466666666</v>
      </c>
      <c r="O15" s="36">
        <f>+N15*1000000/(365*86400)</f>
        <v>0.5224137324539151</v>
      </c>
      <c r="P15" s="39"/>
      <c r="Q15" s="32"/>
    </row>
    <row r="16" spans="1:17" ht="15" customHeight="1">
      <c r="A16" s="33" t="s">
        <v>20</v>
      </c>
      <c r="B16" s="38">
        <f>MIN(B7:B9)</f>
        <v>0.13487039999999997</v>
      </c>
      <c r="C16" s="38">
        <f aca="true" t="shared" si="2" ref="C16:M16">MIN(C7:C9)</f>
        <v>0.34127999999999986</v>
      </c>
      <c r="D16" s="38">
        <f t="shared" si="2"/>
        <v>0.2839104</v>
      </c>
      <c r="E16" s="38">
        <f t="shared" si="2"/>
        <v>0.35544960000000003</v>
      </c>
      <c r="F16" s="38">
        <f t="shared" si="2"/>
        <v>0.31104</v>
      </c>
      <c r="G16" s="38">
        <f t="shared" si="2"/>
        <v>1.0105344000000003</v>
      </c>
      <c r="H16" s="38">
        <f t="shared" si="2"/>
        <v>0.8</v>
      </c>
      <c r="I16" s="38">
        <f t="shared" si="2"/>
        <v>0.2982528</v>
      </c>
      <c r="J16" s="38">
        <f t="shared" si="2"/>
        <v>0.2623104</v>
      </c>
      <c r="K16" s="38">
        <f t="shared" si="2"/>
        <v>0.23518080000000005</v>
      </c>
      <c r="L16" s="38">
        <f t="shared" si="2"/>
        <v>0.1640736000000001</v>
      </c>
      <c r="M16" s="38">
        <f t="shared" si="2"/>
        <v>0.03533760000000001</v>
      </c>
      <c r="N16" s="38">
        <f>MIN(N7:N9)</f>
        <v>7.899206400000001</v>
      </c>
      <c r="O16" s="36">
        <f>+N16*1000000/(365*86400)</f>
        <v>0.25048219178082193</v>
      </c>
      <c r="P16" s="39"/>
      <c r="Q16" s="32"/>
    </row>
    <row r="17" spans="1:15" ht="21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</row>
    <row r="18" spans="1:15" ht="18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8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8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8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8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24.75" customHeight="1">
      <c r="A25" s="24"/>
      <c r="B25" s="25"/>
      <c r="C25" s="26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8"/>
      <c r="O25" s="27"/>
    </row>
    <row r="26" spans="1:15" ht="24.75" customHeight="1">
      <c r="A26" s="24"/>
      <c r="B26" s="25"/>
      <c r="C26" s="25"/>
      <c r="D26" s="25"/>
      <c r="E26" s="27"/>
      <c r="F26" s="25"/>
      <c r="G26" s="25"/>
      <c r="H26" s="25"/>
      <c r="I26" s="25"/>
      <c r="J26" s="25"/>
      <c r="K26" s="25"/>
      <c r="L26" s="25"/>
      <c r="M26" s="25"/>
      <c r="N26" s="28"/>
      <c r="O26" s="27"/>
    </row>
    <row r="27" spans="1:15" ht="24.75" customHeight="1">
      <c r="A27" s="24"/>
      <c r="B27" s="25"/>
      <c r="C27" s="25"/>
      <c r="D27" s="25"/>
      <c r="E27" s="27"/>
      <c r="F27" s="25"/>
      <c r="G27" s="25"/>
      <c r="H27" s="25"/>
      <c r="I27" s="25"/>
      <c r="J27" s="25"/>
      <c r="K27" s="25"/>
      <c r="L27" s="25"/>
      <c r="M27" s="25"/>
      <c r="N27" s="28"/>
      <c r="O27" s="27"/>
    </row>
    <row r="28" spans="1:15" ht="24.75" customHeight="1">
      <c r="A28" s="24"/>
      <c r="B28" s="25"/>
      <c r="C28" s="25"/>
      <c r="D28" s="25"/>
      <c r="E28" s="27"/>
      <c r="F28" s="25"/>
      <c r="G28" s="25"/>
      <c r="H28" s="25"/>
      <c r="I28" s="25"/>
      <c r="J28" s="25"/>
      <c r="K28" s="25"/>
      <c r="L28" s="25"/>
      <c r="M28" s="25"/>
      <c r="N28" s="28"/>
      <c r="O28" s="27"/>
    </row>
    <row r="29" spans="1:15" ht="24.75" customHeight="1">
      <c r="A29" s="24"/>
      <c r="B29" s="25"/>
      <c r="C29" s="25"/>
      <c r="D29" s="25"/>
      <c r="E29" s="27"/>
      <c r="F29" s="25"/>
      <c r="G29" s="25"/>
      <c r="H29" s="25"/>
      <c r="I29" s="25"/>
      <c r="J29" s="25"/>
      <c r="K29" s="25"/>
      <c r="L29" s="25"/>
      <c r="M29" s="25"/>
      <c r="N29" s="28"/>
      <c r="O29" s="27"/>
    </row>
    <row r="30" ht="18" customHeight="1">
      <c r="A30" s="29"/>
    </row>
    <row r="31" ht="18" customHeight="1">
      <c r="A31" s="29"/>
    </row>
    <row r="32" ht="18" customHeight="1">
      <c r="A32" s="29"/>
    </row>
    <row r="33" ht="18" customHeight="1">
      <c r="A33" s="29"/>
    </row>
    <row r="34" ht="18" customHeight="1">
      <c r="A34" s="29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/>
    <row r="46" ht="18" customHeight="1"/>
    <row r="47" ht="18" customHeight="1"/>
    <row r="48" ht="18" customHeight="1"/>
    <row r="49" ht="18" customHeight="1"/>
  </sheetData>
  <sheetProtection/>
  <mergeCells count="4">
    <mergeCell ref="A2:O2"/>
    <mergeCell ref="L3:O3"/>
    <mergeCell ref="A3:D3"/>
    <mergeCell ref="A18:O18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2024-06-14T03:05:10Z</dcterms:modified>
  <cp:category/>
  <cp:version/>
  <cp:contentType/>
  <cp:contentStatus/>
</cp:coreProperties>
</file>