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7515" windowHeight="8145" tabRatio="787" activeTab="4"/>
  </bookViews>
  <sheets>
    <sheet name="การคำนวณตะกอน" sheetId="1" r:id="rId1"/>
    <sheet name="DATA" sheetId="2" r:id="rId2"/>
    <sheet name="อท.50" sheetId="3" r:id="rId3"/>
    <sheet name="TOTAL-2" sheetId="4" r:id="rId4"/>
    <sheet name="แม่นึง" sheetId="5" r:id="rId5"/>
  </sheets>
  <definedNames>
    <definedName name="_xlnm.Print_Area" localSheetId="3">'TOTAL-2'!$A$1:$I$34</definedName>
    <definedName name="_xlnm.Print_Area" localSheetId="4">'แม่นึง'!$G$1:$O$34</definedName>
  </definedNames>
  <calcPr fullCalcOnLoad="1"/>
</workbook>
</file>

<file path=xl/sharedStrings.xml><?xml version="1.0" encoding="utf-8"?>
<sst xmlns="http://schemas.openxmlformats.org/spreadsheetml/2006/main" count="307" uniqueCount="130">
  <si>
    <t>CALCULATION OF DAILY SUSPENDED SEDIMENT TRANSPORTATION</t>
  </si>
  <si>
    <t>Computed by...................................</t>
  </si>
  <si>
    <t>Date.................................................</t>
  </si>
  <si>
    <t>Checked by......................................</t>
  </si>
  <si>
    <t>Date</t>
  </si>
  <si>
    <t>Gage Height</t>
  </si>
  <si>
    <t>River Discharge</t>
  </si>
  <si>
    <t>Sediment                          Concentration</t>
  </si>
  <si>
    <t>Suspended                  Sediment</t>
  </si>
  <si>
    <t>Remarks</t>
  </si>
  <si>
    <t>m.(m.s.l.)</t>
  </si>
  <si>
    <t>c.m.s.</t>
  </si>
  <si>
    <t>m.c.m.</t>
  </si>
  <si>
    <t>by Weight                       p.p.m.</t>
  </si>
  <si>
    <t>Tons</t>
  </si>
  <si>
    <t>(1)</t>
  </si>
  <si>
    <t>(2)</t>
  </si>
  <si>
    <t>(3)</t>
  </si>
  <si>
    <t>(4)=(3)*0.0864</t>
  </si>
  <si>
    <t>(5)</t>
  </si>
  <si>
    <t>(6)</t>
  </si>
  <si>
    <t>(7)</t>
  </si>
  <si>
    <t>Measurements</t>
  </si>
  <si>
    <t>Lampang</t>
  </si>
  <si>
    <t xml:space="preserve">(Lab) Filtration Method </t>
  </si>
  <si>
    <t>Sample no.</t>
  </si>
  <si>
    <t>Amount of Samples</t>
  </si>
  <si>
    <t>Date of Sampling</t>
  </si>
  <si>
    <t>Sediment Concentration (ppm)</t>
  </si>
  <si>
    <t>m. - m.s.l.</t>
  </si>
  <si>
    <t>I</t>
  </si>
  <si>
    <t>II</t>
  </si>
  <si>
    <t>III</t>
  </si>
  <si>
    <t>(5)=(A+B+C)/3</t>
  </si>
  <si>
    <t>(6)=(4)*(5)</t>
  </si>
  <si>
    <t>(8)</t>
  </si>
  <si>
    <t>A</t>
  </si>
  <si>
    <t>B</t>
  </si>
  <si>
    <t>C</t>
  </si>
  <si>
    <t>No.  of  Data</t>
  </si>
  <si>
    <t xml:space="preserve">No. of Data  </t>
  </si>
  <si>
    <t>Computed by        Suntanee</t>
  </si>
  <si>
    <t>Checked by          Preecha</t>
  </si>
  <si>
    <t>64-66</t>
  </si>
  <si>
    <t>67-69</t>
  </si>
  <si>
    <t>70-72</t>
  </si>
  <si>
    <t>1-3</t>
  </si>
  <si>
    <t>4-6</t>
  </si>
  <si>
    <t xml:space="preserve"> 7-9</t>
  </si>
  <si>
    <t>13-15</t>
  </si>
  <si>
    <t>10-12</t>
  </si>
  <si>
    <t>16-18</t>
  </si>
  <si>
    <t>19-21</t>
  </si>
  <si>
    <t>22-24</t>
  </si>
  <si>
    <t>25-27</t>
  </si>
  <si>
    <t>28-30</t>
  </si>
  <si>
    <t>31-33</t>
  </si>
  <si>
    <t>34-36</t>
  </si>
  <si>
    <t>37-39</t>
  </si>
  <si>
    <t>40-42</t>
  </si>
  <si>
    <t>43-45</t>
  </si>
  <si>
    <t>46-48</t>
  </si>
  <si>
    <t>49-51</t>
  </si>
  <si>
    <t>52-54</t>
  </si>
  <si>
    <t>55-57</t>
  </si>
  <si>
    <t>58-60</t>
  </si>
  <si>
    <t>61-63</t>
  </si>
  <si>
    <t xml:space="preserve"> 1-3</t>
  </si>
  <si>
    <t xml:space="preserve"> 4-6</t>
  </si>
  <si>
    <t xml:space="preserve"> 10-12</t>
  </si>
  <si>
    <t xml:space="preserve"> 13-15</t>
  </si>
  <si>
    <t xml:space="preserve"> 16-18</t>
  </si>
  <si>
    <t xml:space="preserve"> 19-21</t>
  </si>
  <si>
    <t>.</t>
  </si>
  <si>
    <t>วันทำการ</t>
  </si>
  <si>
    <t xml:space="preserve">Petri </t>
  </si>
  <si>
    <t>Petri dishes</t>
  </si>
  <si>
    <t>น้ำหนัก</t>
  </si>
  <si>
    <t>Bottle</t>
  </si>
  <si>
    <t>( ว/ด/ป )</t>
  </si>
  <si>
    <t>dishes</t>
  </si>
  <si>
    <t>+</t>
  </si>
  <si>
    <t>ตะกอน</t>
  </si>
  <si>
    <t>น้ำ</t>
  </si>
  <si>
    <t xml:space="preserve">No </t>
  </si>
  <si>
    <t>น้ำ + ขวด</t>
  </si>
  <si>
    <t>ขวดเปล่า</t>
  </si>
  <si>
    <t>No.</t>
  </si>
  <si>
    <t>กระดาษเปล่า</t>
  </si>
  <si>
    <t>กระดาษตะกอน</t>
  </si>
  <si>
    <t>( A - B )</t>
  </si>
  <si>
    <t>ppm</t>
  </si>
  <si>
    <t>( D - E )</t>
  </si>
  <si>
    <t>ขวด</t>
  </si>
  <si>
    <t>F</t>
  </si>
  <si>
    <t>D</t>
  </si>
  <si>
    <t>E</t>
  </si>
  <si>
    <t>7-9</t>
  </si>
  <si>
    <r>
      <t>Drainage Area 3,478 Km.</t>
    </r>
    <r>
      <rPr>
        <vertAlign val="superscript"/>
        <sz val="14"/>
        <rFont val="DilleniaUPC"/>
        <family val="1"/>
      </rPr>
      <t>2</t>
    </r>
  </si>
  <si>
    <t>Zero Gage 229.300 M. m.s.l.</t>
  </si>
  <si>
    <t>มกราคมไม่ได้ทำการสำรวจตะกอนเนื่องจากน้ำไหลช้ามากๆ(น้ำไหลเป็นบางจุด)</t>
  </si>
  <si>
    <t>กุมภาพันธ์ไม่ได้ทำการสำรวจตะกอนเนื่องจากน้ำไหลช้ามากๆ(น้ำไหลเป็นบางจุด)</t>
  </si>
  <si>
    <t>มีนาคมไม่ได้ทำการสำรวจตะกอนเนื่องจากน้ำไหลช้ามากๆ(น้ำไหลเป็นบางจุด)</t>
  </si>
  <si>
    <t xml:space="preserve"> </t>
  </si>
  <si>
    <t>เมษายนไม่ได้ทำการสำรวจตะกอนเนื่องจากน้ำไหลช้ามากๆ(น้ำไหลเป็นบางจุด)</t>
  </si>
  <si>
    <t>พฤษภาคมไม่ได้ทำการสำรวจตะกอนเนื่องจากน้ำไหลช้ามากๆ(น้ำไหลเป็นบางจุด)</t>
  </si>
  <si>
    <r>
      <t>Drainage Area.............-......................Km</t>
    </r>
    <r>
      <rPr>
        <vertAlign val="superscript"/>
        <sz val="16"/>
        <rFont val="CordiaUPC"/>
        <family val="1"/>
      </rPr>
      <t>2</t>
    </r>
    <r>
      <rPr>
        <sz val="16"/>
        <rFont val="CordiaUPC"/>
        <family val="1"/>
      </rPr>
      <t>.</t>
    </r>
  </si>
  <si>
    <t>มกราคมไม่ได้ทำการสำรวจตะกอนเนื่องจากน้ำไหลช้ามาก(น้ำไหลเป็นบางจุด)</t>
  </si>
  <si>
    <t>กุมภาพันธ์ไม่ได้ทำการสำรวจตะกอนเนื่องจากน้ำไหลช้ามาก(น้ำไหลเป็นบางจุด)</t>
  </si>
  <si>
    <t>มีนาคมไม่ได้ทำการสำรวจตะกอนเนื่องจากน้ำไหลช้ามาก(น้ำไหลเป็นบางจุด)</t>
  </si>
  <si>
    <t>เมษายนไม่ได้ทำการสำรวจตะกอนเนื่องจากน้ำไหลช้ามาก(น้ำไหลเป็นบางจุด)</t>
  </si>
  <si>
    <t>พฤษภาคมไม่ได้ทำการสำรวจตะกอนเนื่องจากน้ำไหลช้ามาก(น้ำไหลเป็นบางจุด)</t>
  </si>
  <si>
    <t xml:space="preserve"> Nam Mae Nung </t>
  </si>
  <si>
    <t>A. Mangparn</t>
  </si>
  <si>
    <t>River...Nam Mae Nung...............................................................................</t>
  </si>
  <si>
    <t>การคำนวณตะกอน สถานี   แม่นึง</t>
  </si>
  <si>
    <t>73-75</t>
  </si>
  <si>
    <t>76-78</t>
  </si>
  <si>
    <t>79-81</t>
  </si>
  <si>
    <t>82-84</t>
  </si>
  <si>
    <t>85-87</t>
  </si>
  <si>
    <t>Station  แม่นึง  Water year 2022</t>
  </si>
  <si>
    <t>มิ.ย.น้ำตื่นสำรวจตะกอนไม่ได้</t>
  </si>
  <si>
    <t>Sediment Concentration</t>
  </si>
  <si>
    <t>Suspended Sediment</t>
  </si>
  <si>
    <t>by Weight p.p.m.</t>
  </si>
  <si>
    <t>ภาพถ่ายสะพานพื้นที่สำรวจวิเคราะห์ตะกอนอุทกวิทยาน้ำแม่นึงสถานี (แม่นึง)</t>
  </si>
  <si>
    <t>ต.ทุ่งกว๋าว อ.เมืองปาน จ.ลำปาง ปี2566</t>
  </si>
  <si>
    <t>29/2/2567</t>
  </si>
  <si>
    <t xml:space="preserve">Station.....Mae Nung.................... Water year…2019-2023..... 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</si>
</sst>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&quot;฿&quot;* #,##0_);_(&quot;฿&quot;* \(#,##0\);_(&quot;฿&quot;* &quot;-&quot;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* #,##0.00_);_(* \(#,##0.00\);_(* &quot;-&quot;??_);_(@_)"/>
    <numFmt numFmtId="191" formatCode="0.000"/>
    <numFmt numFmtId="192" formatCode="0.00000"/>
    <numFmt numFmtId="193" formatCode="dd\-mmm\-yy"/>
    <numFmt numFmtId="194" formatCode="d"/>
    <numFmt numFmtId="195" formatCode="mmm"/>
    <numFmt numFmtId="196" formatCode="#,##0.00000"/>
    <numFmt numFmtId="197" formatCode="d\ \-\ m"/>
    <numFmt numFmtId="198" formatCode="[$-41E]d\ mmmm\ yyyy"/>
    <numFmt numFmtId="199" formatCode="[$-101041E]d\ mmm\ yy;@"/>
    <numFmt numFmtId="200" formatCode="mmm\-yyyy"/>
    <numFmt numFmtId="201" formatCode="[$-107041E]d\ mmm\ yy;@"/>
    <numFmt numFmtId="202" formatCode="0.000000"/>
    <numFmt numFmtId="203" formatCode="0.0000"/>
    <numFmt numFmtId="204" formatCode="0.0"/>
    <numFmt numFmtId="205" formatCode="d\-m"/>
    <numFmt numFmtId="206" formatCode="[$-1070000]d/m/yy;@"/>
    <numFmt numFmtId="207" formatCode="&quot;ใช่&quot;;&quot;ใช่&quot;;&quot;ไม่ใช่&quot;"/>
    <numFmt numFmtId="208" formatCode="&quot;จริง&quot;;&quot;จริง&quot;;&quot;เท็จ&quot;"/>
    <numFmt numFmtId="209" formatCode="&quot;เปิด&quot;;&quot;เปิด&quot;;&quot;ปิด&quot;"/>
    <numFmt numFmtId="210" formatCode="[$€-2]\ #,##0.00_);[Red]\([$€-2]\ #,##0.00\)"/>
    <numFmt numFmtId="211" formatCode="#,##0.0000"/>
  </numFmts>
  <fonts count="74">
    <font>
      <sz val="16"/>
      <name val="AngsanaUPC"/>
      <family val="0"/>
    </font>
    <font>
      <b/>
      <sz val="16"/>
      <name val="AngsanaUPC"/>
      <family val="0"/>
    </font>
    <font>
      <i/>
      <sz val="16"/>
      <name val="AngsanaUPC"/>
      <family val="0"/>
    </font>
    <font>
      <b/>
      <i/>
      <sz val="16"/>
      <name val="AngsanaUPC"/>
      <family val="0"/>
    </font>
    <font>
      <sz val="16"/>
      <name val="CordiaUPC"/>
      <family val="1"/>
    </font>
    <font>
      <b/>
      <sz val="20"/>
      <name val="CordiaUPC"/>
      <family val="2"/>
    </font>
    <font>
      <vertAlign val="superscript"/>
      <sz val="16"/>
      <name val="CordiaUPC"/>
      <family val="1"/>
    </font>
    <font>
      <sz val="14"/>
      <name val="JasmineUPC"/>
      <family val="1"/>
    </font>
    <font>
      <sz val="14"/>
      <name val="Cordia New"/>
      <family val="2"/>
    </font>
    <font>
      <b/>
      <sz val="14"/>
      <color indexed="10"/>
      <name val="DilleniaUPC"/>
      <family val="1"/>
    </font>
    <font>
      <sz val="14"/>
      <name val="DilleniaUPC"/>
      <family val="1"/>
    </font>
    <font>
      <vertAlign val="superscript"/>
      <sz val="14"/>
      <name val="DilleniaUPC"/>
      <family val="1"/>
    </font>
    <font>
      <sz val="18"/>
      <name val="DilleniaUPC"/>
      <family val="1"/>
    </font>
    <font>
      <sz val="16"/>
      <name val="DilleniaUPC"/>
      <family val="1"/>
    </font>
    <font>
      <sz val="14"/>
      <name val="AngsanaUPC"/>
      <family val="1"/>
    </font>
    <font>
      <sz val="13"/>
      <name val="AngsanaUPC"/>
      <family val="1"/>
    </font>
    <font>
      <sz val="8"/>
      <name val="Arial"/>
      <family val="2"/>
    </font>
    <font>
      <u val="single"/>
      <sz val="12"/>
      <color indexed="12"/>
      <name val="AngsanaUPC"/>
      <family val="1"/>
    </font>
    <font>
      <u val="single"/>
      <sz val="12"/>
      <color indexed="36"/>
      <name val="AngsanaUPC"/>
      <family val="1"/>
    </font>
    <font>
      <sz val="8"/>
      <name val="AngsanaUPC"/>
      <family val="1"/>
    </font>
    <font>
      <b/>
      <sz val="14"/>
      <color indexed="8"/>
      <name val="AngsanaUPC"/>
      <family val="1"/>
    </font>
    <font>
      <sz val="14"/>
      <name val="Angsana New"/>
      <family val="1"/>
    </font>
    <font>
      <b/>
      <sz val="14"/>
      <name val="AngsanaUPC"/>
      <family val="1"/>
    </font>
    <font>
      <sz val="18"/>
      <name val="AngsanaUPC"/>
      <family val="1"/>
    </font>
    <font>
      <sz val="18"/>
      <name val="CordiaUPC"/>
      <family val="1"/>
    </font>
    <font>
      <sz val="16"/>
      <name val="Angsana New"/>
      <family val="1"/>
    </font>
    <font>
      <sz val="12"/>
      <name val="CordiaUPC"/>
      <family val="2"/>
    </font>
    <font>
      <b/>
      <sz val="16"/>
      <name val="DilleniaUPC"/>
      <family val="1"/>
    </font>
    <font>
      <sz val="16"/>
      <color indexed="8"/>
      <name val="DilleniaUPC"/>
      <family val="0"/>
    </font>
    <font>
      <sz val="16"/>
      <color indexed="8"/>
      <name val="TH SarabunPSK"/>
      <family val="0"/>
    </font>
    <font>
      <sz val="12"/>
      <color indexed="8"/>
      <name val="TH SarabunPSK"/>
      <family val="0"/>
    </font>
    <font>
      <vertAlign val="superscript"/>
      <sz val="16"/>
      <color indexed="8"/>
      <name val="TH SarabunPSK"/>
      <family val="0"/>
    </font>
    <font>
      <sz val="11"/>
      <color indexed="8"/>
      <name val="TH SarabunPSK"/>
      <family val="0"/>
    </font>
    <font>
      <sz val="11"/>
      <color indexed="8"/>
      <name val="Dillen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6"/>
      <color indexed="10"/>
      <name val="CordiaUPC"/>
      <family val="1"/>
    </font>
    <font>
      <b/>
      <sz val="18"/>
      <color indexed="8"/>
      <name val="TH SarabunPSK"/>
      <family val="0"/>
    </font>
    <font>
      <b/>
      <vertAlign val="superscript"/>
      <sz val="18"/>
      <color indexed="8"/>
      <name val="TH SarabunPSK"/>
      <family val="0"/>
    </font>
    <font>
      <b/>
      <sz val="18"/>
      <color indexed="8"/>
      <name val="CordiaUPC"/>
      <family val="0"/>
    </font>
    <font>
      <sz val="12"/>
      <color indexed="8"/>
      <name val="DilleniaUPC"/>
      <family val="0"/>
    </font>
    <font>
      <sz val="9"/>
      <color indexed="10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rgb="FFFF0000"/>
      <name val="CordiaUPC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0"/>
        <bgColor indexed="64"/>
      </patternFill>
    </fill>
    <fill>
      <patternFill patternType="gray06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>
        <color rgb="FFFF0000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 style="thin"/>
      <right style="thin"/>
      <top style="thin"/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thin"/>
      <right style="thin"/>
      <top style="thick">
        <color rgb="FFFF0000"/>
      </top>
      <bottom style="thin"/>
    </border>
    <border>
      <left style="thin"/>
      <right style="thin"/>
      <top style="medium">
        <color rgb="FFFF0000"/>
      </top>
      <bottom>
        <color indexed="63"/>
      </bottom>
    </border>
    <border>
      <left style="thin"/>
      <right style="thin"/>
      <top style="medium">
        <color rgb="FFFF0000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58" fillId="20" borderId="1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2" applyNumberFormat="0" applyAlignment="0" applyProtection="0"/>
    <xf numFmtId="0" fontId="63" fillId="0" borderId="3" applyNumberFormat="0" applyFill="0" applyAlignment="0" applyProtection="0"/>
    <xf numFmtId="0" fontId="64" fillId="22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5" fillId="23" borderId="1" applyNumberFormat="0" applyAlignment="0" applyProtection="0"/>
    <xf numFmtId="0" fontId="66" fillId="24" borderId="0" applyNumberFormat="0" applyBorder="0" applyAlignment="0" applyProtection="0"/>
    <xf numFmtId="9" fontId="0" fillId="0" borderId="0" applyFont="0" applyFill="0" applyBorder="0" applyAlignment="0" applyProtection="0"/>
    <xf numFmtId="0" fontId="67" fillId="0" borderId="4" applyNumberFormat="0" applyFill="0" applyAlignment="0" applyProtection="0"/>
    <xf numFmtId="0" fontId="68" fillId="25" borderId="0" applyNumberFormat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57" fillId="26" borderId="0" applyNumberFormat="0" applyBorder="0" applyAlignment="0" applyProtection="0"/>
    <xf numFmtId="0" fontId="57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7" fillId="30" borderId="0" applyNumberFormat="0" applyBorder="0" applyAlignment="0" applyProtection="0"/>
    <xf numFmtId="0" fontId="57" fillId="31" borderId="0" applyNumberFormat="0" applyBorder="0" applyAlignment="0" applyProtection="0"/>
    <xf numFmtId="0" fontId="69" fillId="20" borderId="5" applyNumberFormat="0" applyAlignment="0" applyProtection="0"/>
    <xf numFmtId="0" fontId="0" fillId="32" borderId="6" applyNumberFormat="0" applyFont="0" applyAlignment="0" applyProtection="0"/>
    <xf numFmtId="0" fontId="70" fillId="0" borderId="7" applyNumberFormat="0" applyFill="0" applyAlignment="0" applyProtection="0"/>
    <xf numFmtId="0" fontId="71" fillId="0" borderId="8" applyNumberFormat="0" applyFill="0" applyAlignment="0" applyProtection="0"/>
    <xf numFmtId="0" fontId="72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32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19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92" fontId="4" fillId="0" borderId="0" xfId="0" applyNumberFormat="1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 quotePrefix="1">
      <alignment horizontal="center"/>
    </xf>
    <xf numFmtId="0" fontId="4" fillId="0" borderId="0" xfId="49" applyFont="1">
      <alignment/>
      <protection/>
    </xf>
    <xf numFmtId="0" fontId="10" fillId="0" borderId="0" xfId="47" applyFont="1">
      <alignment/>
      <protection/>
    </xf>
    <xf numFmtId="0" fontId="10" fillId="0" borderId="0" xfId="47" applyFont="1" applyAlignment="1">
      <alignment horizontal="right" vertical="center"/>
      <protection/>
    </xf>
    <xf numFmtId="191" fontId="10" fillId="0" borderId="0" xfId="47" applyNumberFormat="1" applyFont="1" applyAlignment="1">
      <alignment horizontal="right" vertical="center"/>
      <protection/>
    </xf>
    <xf numFmtId="0" fontId="12" fillId="0" borderId="0" xfId="47" applyFont="1">
      <alignment/>
      <protection/>
    </xf>
    <xf numFmtId="0" fontId="0" fillId="0" borderId="0" xfId="46">
      <alignment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 horizontal="center"/>
      <protection/>
    </xf>
    <xf numFmtId="0" fontId="13" fillId="0" borderId="0" xfId="46" applyFont="1">
      <alignment/>
      <protection/>
    </xf>
    <xf numFmtId="15" fontId="14" fillId="0" borderId="0" xfId="36" applyNumberFormat="1" applyFont="1" applyAlignment="1">
      <alignment horizontal="center"/>
      <protection/>
    </xf>
    <xf numFmtId="194" fontId="14" fillId="0" borderId="0" xfId="36" applyNumberFormat="1" applyFont="1" applyAlignment="1">
      <alignment horizontal="center"/>
      <protection/>
    </xf>
    <xf numFmtId="0" fontId="14" fillId="0" borderId="0" xfId="36" applyFont="1">
      <alignment/>
      <protection/>
    </xf>
    <xf numFmtId="0" fontId="13" fillId="0" borderId="0" xfId="36" applyFont="1" applyAlignment="1">
      <alignment horizontal="right" vertical="center"/>
      <protection/>
    </xf>
    <xf numFmtId="0" fontId="13" fillId="0" borderId="0" xfId="36" applyFont="1" applyAlignment="1">
      <alignment horizontal="center" vertical="center"/>
      <protection/>
    </xf>
    <xf numFmtId="0" fontId="13" fillId="0" borderId="0" xfId="36" applyFont="1" applyAlignment="1">
      <alignment horizontal="left" vertical="center"/>
      <protection/>
    </xf>
    <xf numFmtId="191" fontId="0" fillId="0" borderId="0" xfId="36" applyNumberFormat="1" applyFont="1" applyBorder="1" applyAlignment="1">
      <alignment horizontal="center"/>
      <protection/>
    </xf>
    <xf numFmtId="0" fontId="14" fillId="0" borderId="0" xfId="36" applyFont="1" applyAlignment="1">
      <alignment vertical="center"/>
      <protection/>
    </xf>
    <xf numFmtId="15" fontId="14" fillId="0" borderId="0" xfId="36" applyNumberFormat="1" applyFont="1">
      <alignment/>
      <protection/>
    </xf>
    <xf numFmtId="194" fontId="14" fillId="0" borderId="0" xfId="36" applyNumberFormat="1" applyFont="1">
      <alignment/>
      <protection/>
    </xf>
    <xf numFmtId="0" fontId="15" fillId="0" borderId="0" xfId="36" applyFont="1">
      <alignment/>
      <protection/>
    </xf>
    <xf numFmtId="191" fontId="10" fillId="0" borderId="0" xfId="46" applyNumberFormat="1" applyFont="1" applyBorder="1">
      <alignment/>
      <protection/>
    </xf>
    <xf numFmtId="0" fontId="4" fillId="0" borderId="0" xfId="0" applyFont="1" applyBorder="1" applyAlignment="1">
      <alignment horizontal="centerContinuous"/>
    </xf>
    <xf numFmtId="191" fontId="14" fillId="0" borderId="0" xfId="36" applyNumberFormat="1" applyFont="1">
      <alignment/>
      <protection/>
    </xf>
    <xf numFmtId="2" fontId="14" fillId="0" borderId="0" xfId="36" applyNumberFormat="1" applyFont="1">
      <alignment/>
      <protection/>
    </xf>
    <xf numFmtId="191" fontId="4" fillId="0" borderId="0" xfId="0" applyNumberFormat="1" applyFont="1" applyAlignment="1">
      <alignment horizontal="centerContinuous"/>
    </xf>
    <xf numFmtId="191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 horizontal="center" vertical="center"/>
    </xf>
    <xf numFmtId="191" fontId="4" fillId="0" borderId="11" xfId="0" applyNumberFormat="1" applyFont="1" applyBorder="1" applyAlignment="1">
      <alignment horizontal="center" vertical="center"/>
    </xf>
    <xf numFmtId="191" fontId="4" fillId="0" borderId="12" xfId="0" applyNumberFormat="1" applyFont="1" applyBorder="1" applyAlignment="1" quotePrefix="1">
      <alignment horizontal="center"/>
    </xf>
    <xf numFmtId="199" fontId="4" fillId="0" borderId="0" xfId="0" applyNumberFormat="1" applyFont="1" applyAlignment="1">
      <alignment/>
    </xf>
    <xf numFmtId="191" fontId="4" fillId="0" borderId="0" xfId="0" applyNumberFormat="1" applyFont="1" applyBorder="1" applyAlignment="1">
      <alignment horizontal="center"/>
    </xf>
    <xf numFmtId="191" fontId="4" fillId="0" borderId="0" xfId="0" applyNumberFormat="1" applyFont="1" applyBorder="1" applyAlignment="1" quotePrefix="1">
      <alignment horizontal="center"/>
    </xf>
    <xf numFmtId="191" fontId="4" fillId="0" borderId="10" xfId="0" applyNumberFormat="1" applyFont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2" fillId="0" borderId="13" xfId="48" applyFont="1" applyBorder="1" applyAlignment="1">
      <alignment horizontal="center"/>
      <protection/>
    </xf>
    <xf numFmtId="0" fontId="22" fillId="33" borderId="13" xfId="48" applyFont="1" applyFill="1" applyBorder="1" applyAlignment="1">
      <alignment horizontal="center"/>
      <protection/>
    </xf>
    <xf numFmtId="0" fontId="22" fillId="0" borderId="0" xfId="48" applyFont="1" applyBorder="1" applyAlignment="1">
      <alignment horizontal="center"/>
      <protection/>
    </xf>
    <xf numFmtId="0" fontId="22" fillId="33" borderId="0" xfId="48" applyFont="1" applyFill="1" applyBorder="1" applyAlignment="1">
      <alignment horizontal="center"/>
      <protection/>
    </xf>
    <xf numFmtId="0" fontId="22" fillId="33" borderId="14" xfId="48" applyFont="1" applyFill="1" applyBorder="1">
      <alignment/>
      <protection/>
    </xf>
    <xf numFmtId="199" fontId="0" fillId="0" borderId="15" xfId="48" applyNumberFormat="1" applyFont="1" applyBorder="1" applyAlignment="1">
      <alignment horizontal="center"/>
      <protection/>
    </xf>
    <xf numFmtId="0" fontId="0" fillId="0" borderId="15" xfId="48" applyBorder="1" applyAlignment="1">
      <alignment horizontal="center"/>
      <protection/>
    </xf>
    <xf numFmtId="203" fontId="0" fillId="0" borderId="15" xfId="48" applyNumberFormat="1" applyBorder="1">
      <alignment/>
      <protection/>
    </xf>
    <xf numFmtId="192" fontId="0" fillId="33" borderId="15" xfId="48" applyNumberFormat="1" applyFill="1" applyBorder="1">
      <alignment/>
      <protection/>
    </xf>
    <xf numFmtId="2" fontId="0" fillId="0" borderId="15" xfId="48" applyNumberFormat="1" applyBorder="1">
      <alignment/>
      <protection/>
    </xf>
    <xf numFmtId="2" fontId="0" fillId="0" borderId="16" xfId="48" applyNumberFormat="1" applyBorder="1">
      <alignment/>
      <protection/>
    </xf>
    <xf numFmtId="2" fontId="0" fillId="0" borderId="17" xfId="48" applyNumberFormat="1" applyBorder="1">
      <alignment/>
      <protection/>
    </xf>
    <xf numFmtId="203" fontId="0" fillId="0" borderId="15" xfId="48" applyNumberFormat="1" applyFont="1" applyBorder="1">
      <alignment/>
      <protection/>
    </xf>
    <xf numFmtId="199" fontId="22" fillId="0" borderId="18" xfId="48" applyNumberFormat="1" applyFont="1" applyBorder="1" applyAlignment="1">
      <alignment horizontal="center"/>
      <protection/>
    </xf>
    <xf numFmtId="199" fontId="22" fillId="0" borderId="19" xfId="48" applyNumberFormat="1" applyFont="1" applyBorder="1" applyAlignment="1">
      <alignment horizontal="center"/>
      <protection/>
    </xf>
    <xf numFmtId="199" fontId="22" fillId="0" borderId="19" xfId="48" applyNumberFormat="1" applyFont="1" applyBorder="1">
      <alignment/>
      <protection/>
    </xf>
    <xf numFmtId="199" fontId="22" fillId="0" borderId="17" xfId="48" applyNumberFormat="1" applyFont="1" applyBorder="1">
      <alignment/>
      <protection/>
    </xf>
    <xf numFmtId="199" fontId="0" fillId="0" borderId="15" xfId="0" applyNumberFormat="1" applyBorder="1" applyAlignment="1">
      <alignment/>
    </xf>
    <xf numFmtId="199" fontId="0" fillId="0" borderId="0" xfId="0" applyNumberFormat="1" applyAlignment="1">
      <alignment/>
    </xf>
    <xf numFmtId="0" fontId="0" fillId="0" borderId="15" xfId="0" applyBorder="1" applyAlignment="1">
      <alignment horizontal="center"/>
    </xf>
    <xf numFmtId="191" fontId="4" fillId="0" borderId="20" xfId="0" applyNumberFormat="1" applyFont="1" applyBorder="1" applyAlignment="1">
      <alignment horizontal="centerContinuous" vertical="center"/>
    </xf>
    <xf numFmtId="203" fontId="22" fillId="0" borderId="18" xfId="48" applyNumberFormat="1" applyFont="1" applyBorder="1" applyAlignment="1">
      <alignment horizontal="center"/>
      <protection/>
    </xf>
    <xf numFmtId="203" fontId="22" fillId="0" borderId="13" xfId="48" applyNumberFormat="1" applyFont="1" applyBorder="1" applyAlignment="1">
      <alignment horizontal="center"/>
      <protection/>
    </xf>
    <xf numFmtId="203" fontId="22" fillId="0" borderId="19" xfId="48" applyNumberFormat="1" applyFont="1" applyBorder="1" applyAlignment="1">
      <alignment horizontal="center"/>
      <protection/>
    </xf>
    <xf numFmtId="203" fontId="22" fillId="0" borderId="0" xfId="48" applyNumberFormat="1" applyFont="1" applyBorder="1" applyAlignment="1">
      <alignment horizontal="center"/>
      <protection/>
    </xf>
    <xf numFmtId="203" fontId="22" fillId="0" borderId="17" xfId="48" applyNumberFormat="1" applyFont="1" applyBorder="1" applyAlignment="1">
      <alignment horizontal="center"/>
      <protection/>
    </xf>
    <xf numFmtId="203" fontId="22" fillId="0" borderId="14" xfId="48" applyNumberFormat="1" applyFont="1" applyBorder="1" applyAlignment="1">
      <alignment horizontal="center"/>
      <protection/>
    </xf>
    <xf numFmtId="203" fontId="0" fillId="0" borderId="15" xfId="0" applyNumberFormat="1" applyBorder="1" applyAlignment="1">
      <alignment/>
    </xf>
    <xf numFmtId="203" fontId="0" fillId="0" borderId="0" xfId="0" applyNumberFormat="1" applyAlignment="1">
      <alignment/>
    </xf>
    <xf numFmtId="2" fontId="22" fillId="0" borderId="21" xfId="48" applyNumberFormat="1" applyFont="1" applyBorder="1" applyAlignment="1">
      <alignment horizontal="center"/>
      <protection/>
    </xf>
    <xf numFmtId="2" fontId="22" fillId="0" borderId="18" xfId="48" applyNumberFormat="1" applyFont="1" applyBorder="1" applyAlignment="1">
      <alignment horizontal="center"/>
      <protection/>
    </xf>
    <xf numFmtId="2" fontId="22" fillId="0" borderId="22" xfId="48" applyNumberFormat="1" applyFont="1" applyBorder="1" applyAlignment="1">
      <alignment horizontal="center"/>
      <protection/>
    </xf>
    <xf numFmtId="2" fontId="22" fillId="0" borderId="19" xfId="48" applyNumberFormat="1" applyFont="1" applyBorder="1" applyAlignment="1">
      <alignment horizontal="center"/>
      <protection/>
    </xf>
    <xf numFmtId="2" fontId="22" fillId="0" borderId="22" xfId="48" applyNumberFormat="1" applyFont="1" applyBorder="1">
      <alignment/>
      <protection/>
    </xf>
    <xf numFmtId="2" fontId="22" fillId="0" borderId="19" xfId="48" applyNumberFormat="1" applyFont="1" applyBorder="1">
      <alignment/>
      <protection/>
    </xf>
    <xf numFmtId="2" fontId="22" fillId="0" borderId="23" xfId="48" applyNumberFormat="1" applyFont="1" applyBorder="1" applyAlignment="1">
      <alignment horizontal="center"/>
      <protection/>
    </xf>
    <xf numFmtId="2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203" fontId="0" fillId="0" borderId="15" xfId="0" applyNumberFormat="1" applyBorder="1" applyAlignment="1">
      <alignment/>
    </xf>
    <xf numFmtId="203" fontId="0" fillId="0" borderId="15" xfId="48" applyNumberFormat="1" applyFont="1" applyBorder="1">
      <alignment/>
      <protection/>
    </xf>
    <xf numFmtId="192" fontId="0" fillId="33" borderId="15" xfId="48" applyNumberFormat="1" applyFont="1" applyFill="1" applyBorder="1">
      <alignment/>
      <protection/>
    </xf>
    <xf numFmtId="2" fontId="0" fillId="0" borderId="15" xfId="48" applyNumberFormat="1" applyFont="1" applyBorder="1">
      <alignment/>
      <protection/>
    </xf>
    <xf numFmtId="0" fontId="0" fillId="0" borderId="15" xfId="48" applyFont="1" applyBorder="1" applyAlignment="1">
      <alignment horizontal="center"/>
      <protection/>
    </xf>
    <xf numFmtId="199" fontId="0" fillId="0" borderId="17" xfId="0" applyNumberFormat="1" applyBorder="1" applyAlignment="1">
      <alignment/>
    </xf>
    <xf numFmtId="0" fontId="0" fillId="0" borderId="17" xfId="0" applyBorder="1" applyAlignment="1">
      <alignment horizontal="center"/>
    </xf>
    <xf numFmtId="203" fontId="0" fillId="0" borderId="17" xfId="0" applyNumberFormat="1" applyBorder="1" applyAlignment="1">
      <alignment/>
    </xf>
    <xf numFmtId="203" fontId="0" fillId="0" borderId="17" xfId="0" applyNumberFormat="1" applyBorder="1" applyAlignment="1">
      <alignment/>
    </xf>
    <xf numFmtId="203" fontId="0" fillId="0" borderId="17" xfId="48" applyNumberFormat="1" applyFont="1" applyBorder="1">
      <alignment/>
      <protection/>
    </xf>
    <xf numFmtId="192" fontId="0" fillId="33" borderId="17" xfId="48" applyNumberFormat="1" applyFont="1" applyFill="1" applyBorder="1">
      <alignment/>
      <protection/>
    </xf>
    <xf numFmtId="2" fontId="0" fillId="0" borderId="17" xfId="48" applyNumberFormat="1" applyFont="1" applyBorder="1">
      <alignment/>
      <protection/>
    </xf>
    <xf numFmtId="2" fontId="0" fillId="0" borderId="17" xfId="0" applyNumberFormat="1" applyBorder="1" applyAlignment="1">
      <alignment/>
    </xf>
    <xf numFmtId="199" fontId="0" fillId="0" borderId="24" xfId="0" applyNumberFormat="1" applyBorder="1" applyAlignment="1">
      <alignment/>
    </xf>
    <xf numFmtId="0" fontId="0" fillId="0" borderId="24" xfId="0" applyBorder="1" applyAlignment="1">
      <alignment horizontal="center"/>
    </xf>
    <xf numFmtId="203" fontId="0" fillId="0" borderId="24" xfId="0" applyNumberFormat="1" applyBorder="1" applyAlignment="1">
      <alignment/>
    </xf>
    <xf numFmtId="203" fontId="0" fillId="0" borderId="24" xfId="0" applyNumberFormat="1" applyBorder="1" applyAlignment="1">
      <alignment/>
    </xf>
    <xf numFmtId="203" fontId="0" fillId="0" borderId="24" xfId="48" applyNumberFormat="1" applyFont="1" applyBorder="1">
      <alignment/>
      <protection/>
    </xf>
    <xf numFmtId="192" fontId="0" fillId="33" borderId="24" xfId="48" applyNumberFormat="1" applyFont="1" applyFill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4" xfId="0" applyNumberFormat="1" applyBorder="1" applyAlignment="1">
      <alignment/>
    </xf>
    <xf numFmtId="0" fontId="0" fillId="0" borderId="15" xfId="0" applyBorder="1" applyAlignment="1">
      <alignment/>
    </xf>
    <xf numFmtId="0" fontId="23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22" fillId="0" borderId="14" xfId="48" applyFont="1" applyBorder="1" applyAlignment="1">
      <alignment horizontal="center"/>
      <protection/>
    </xf>
    <xf numFmtId="0" fontId="0" fillId="0" borderId="25" xfId="0" applyFont="1" applyBorder="1" applyAlignment="1">
      <alignment/>
    </xf>
    <xf numFmtId="199" fontId="0" fillId="0" borderId="25" xfId="0" applyNumberFormat="1" applyBorder="1" applyAlignment="1">
      <alignment/>
    </xf>
    <xf numFmtId="0" fontId="0" fillId="0" borderId="0" xfId="0" applyFont="1" applyAlignment="1">
      <alignment/>
    </xf>
    <xf numFmtId="199" fontId="0" fillId="0" borderId="26" xfId="0" applyNumberFormat="1" applyBorder="1" applyAlignment="1">
      <alignment/>
    </xf>
    <xf numFmtId="0" fontId="0" fillId="0" borderId="26" xfId="0" applyBorder="1" applyAlignment="1">
      <alignment horizontal="center"/>
    </xf>
    <xf numFmtId="203" fontId="0" fillId="0" borderId="26" xfId="0" applyNumberFormat="1" applyBorder="1" applyAlignment="1">
      <alignment/>
    </xf>
    <xf numFmtId="192" fontId="0" fillId="33" borderId="26" xfId="48" applyNumberFormat="1" applyFont="1" applyFill="1" applyBorder="1">
      <alignment/>
      <protection/>
    </xf>
    <xf numFmtId="2" fontId="0" fillId="0" borderId="26" xfId="0" applyNumberFormat="1" applyBorder="1" applyAlignment="1">
      <alignment/>
    </xf>
    <xf numFmtId="14" fontId="0" fillId="0" borderId="0" xfId="0" applyNumberFormat="1" applyAlignment="1">
      <alignment/>
    </xf>
    <xf numFmtId="191" fontId="4" fillId="0" borderId="11" xfId="0" applyNumberFormat="1" applyFont="1" applyBorder="1" applyAlignment="1">
      <alignment horizontal="center" vertical="center" wrapText="1"/>
    </xf>
    <xf numFmtId="192" fontId="0" fillId="33" borderId="18" xfId="48" applyNumberFormat="1" applyFont="1" applyFill="1" applyBorder="1">
      <alignment/>
      <protection/>
    </xf>
    <xf numFmtId="0" fontId="4" fillId="0" borderId="27" xfId="0" applyFont="1" applyBorder="1" applyAlignment="1">
      <alignment horizontal="center"/>
    </xf>
    <xf numFmtId="199" fontId="4" fillId="0" borderId="27" xfId="0" applyNumberFormat="1" applyFont="1" applyBorder="1" applyAlignment="1">
      <alignment/>
    </xf>
    <xf numFmtId="191" fontId="4" fillId="0" borderId="27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7" xfId="0" applyBorder="1" applyAlignment="1">
      <alignment/>
    </xf>
    <xf numFmtId="199" fontId="0" fillId="0" borderId="28" xfId="0" applyNumberFormat="1" applyBorder="1" applyAlignment="1">
      <alignment/>
    </xf>
    <xf numFmtId="0" fontId="0" fillId="0" borderId="28" xfId="0" applyBorder="1" applyAlignment="1">
      <alignment horizontal="center"/>
    </xf>
    <xf numFmtId="203" fontId="0" fillId="0" borderId="28" xfId="0" applyNumberFormat="1" applyBorder="1" applyAlignment="1">
      <alignment/>
    </xf>
    <xf numFmtId="192" fontId="0" fillId="33" borderId="28" xfId="48" applyNumberFormat="1" applyFont="1" applyFill="1" applyBorder="1">
      <alignment/>
      <protection/>
    </xf>
    <xf numFmtId="2" fontId="0" fillId="0" borderId="28" xfId="0" applyNumberFormat="1" applyBorder="1" applyAlignment="1">
      <alignment/>
    </xf>
    <xf numFmtId="201" fontId="12" fillId="0" borderId="0" xfId="47" applyNumberFormat="1" applyFont="1">
      <alignment/>
      <protection/>
    </xf>
    <xf numFmtId="192" fontId="0" fillId="33" borderId="15" xfId="48" applyNumberFormat="1" applyFont="1" applyFill="1" applyBorder="1">
      <alignment/>
      <protection/>
    </xf>
    <xf numFmtId="199" fontId="0" fillId="0" borderId="15" xfId="48" applyNumberFormat="1" applyFont="1" applyBorder="1" applyAlignment="1">
      <alignment horizontal="center"/>
      <protection/>
    </xf>
    <xf numFmtId="192" fontId="4" fillId="0" borderId="0" xfId="49" applyNumberFormat="1" applyFont="1">
      <alignment/>
      <protection/>
    </xf>
    <xf numFmtId="199" fontId="0" fillId="0" borderId="28" xfId="48" applyNumberFormat="1" applyFont="1" applyBorder="1" applyAlignment="1">
      <alignment horizontal="center"/>
      <protection/>
    </xf>
    <xf numFmtId="192" fontId="0" fillId="33" borderId="28" xfId="48" applyNumberFormat="1" applyFont="1" applyFill="1" applyBorder="1">
      <alignment/>
      <protection/>
    </xf>
    <xf numFmtId="192" fontId="4" fillId="0" borderId="27" xfId="49" applyNumberFormat="1" applyFont="1" applyBorder="1">
      <alignment/>
      <protection/>
    </xf>
    <xf numFmtId="0" fontId="21" fillId="0" borderId="27" xfId="0" applyFont="1" applyBorder="1" applyAlignment="1">
      <alignment/>
    </xf>
    <xf numFmtId="199" fontId="0" fillId="0" borderId="17" xfId="48" applyNumberFormat="1" applyFont="1" applyBorder="1" applyAlignment="1">
      <alignment horizontal="center"/>
      <protection/>
    </xf>
    <xf numFmtId="0" fontId="0" fillId="0" borderId="17" xfId="48" applyBorder="1" applyAlignment="1">
      <alignment horizontal="center"/>
      <protection/>
    </xf>
    <xf numFmtId="203" fontId="0" fillId="0" borderId="17" xfId="48" applyNumberFormat="1" applyBorder="1">
      <alignment/>
      <protection/>
    </xf>
    <xf numFmtId="2" fontId="0" fillId="0" borderId="23" xfId="48" applyNumberFormat="1" applyBorder="1">
      <alignment/>
      <protection/>
    </xf>
    <xf numFmtId="201" fontId="4" fillId="0" borderId="0" xfId="49" applyNumberFormat="1" applyFont="1">
      <alignment/>
      <protection/>
    </xf>
    <xf numFmtId="191" fontId="4" fillId="0" borderId="0" xfId="49" applyNumberFormat="1" applyFont="1">
      <alignment/>
      <protection/>
    </xf>
    <xf numFmtId="191" fontId="4" fillId="0" borderId="0" xfId="0" applyNumberFormat="1" applyFont="1" applyAlignment="1">
      <alignment horizontal="right"/>
    </xf>
    <xf numFmtId="191" fontId="4" fillId="0" borderId="0" xfId="35" applyNumberFormat="1" applyFont="1">
      <alignment/>
      <protection/>
    </xf>
    <xf numFmtId="192" fontId="24" fillId="0" borderId="0" xfId="0" applyNumberFormat="1" applyFont="1" applyAlignment="1">
      <alignment/>
    </xf>
    <xf numFmtId="0" fontId="24" fillId="0" borderId="0" xfId="0" applyFont="1" applyAlignment="1">
      <alignment/>
    </xf>
    <xf numFmtId="191" fontId="4" fillId="0" borderId="0" xfId="49" applyNumberFormat="1" applyFont="1" applyAlignment="1">
      <alignment horizontal="right"/>
      <protection/>
    </xf>
    <xf numFmtId="201" fontId="4" fillId="0" borderId="27" xfId="49" applyNumberFormat="1" applyFont="1" applyBorder="1">
      <alignment/>
      <protection/>
    </xf>
    <xf numFmtId="191" fontId="4" fillId="0" borderId="27" xfId="49" applyNumberFormat="1" applyFont="1" applyBorder="1">
      <alignment/>
      <protection/>
    </xf>
    <xf numFmtId="191" fontId="4" fillId="0" borderId="27" xfId="0" applyNumberFormat="1" applyFont="1" applyBorder="1" applyAlignment="1">
      <alignment horizontal="right"/>
    </xf>
    <xf numFmtId="191" fontId="4" fillId="0" borderId="27" xfId="35" applyNumberFormat="1" applyFont="1" applyBorder="1">
      <alignment/>
      <protection/>
    </xf>
    <xf numFmtId="192" fontId="4" fillId="0" borderId="27" xfId="0" applyNumberFormat="1" applyFont="1" applyBorder="1" applyAlignment="1">
      <alignment/>
    </xf>
    <xf numFmtId="0" fontId="4" fillId="0" borderId="27" xfId="49" applyFont="1" applyBorder="1">
      <alignment/>
      <protection/>
    </xf>
    <xf numFmtId="191" fontId="4" fillId="0" borderId="29" xfId="0" applyNumberFormat="1" applyFont="1" applyBorder="1" applyAlignment="1">
      <alignment/>
    </xf>
    <xf numFmtId="192" fontId="4" fillId="0" borderId="29" xfId="49" applyNumberFormat="1" applyFont="1" applyBorder="1">
      <alignment/>
      <protection/>
    </xf>
    <xf numFmtId="0" fontId="4" fillId="0" borderId="29" xfId="0" applyFont="1" applyBorder="1" applyAlignment="1">
      <alignment horizontal="center"/>
    </xf>
    <xf numFmtId="199" fontId="4" fillId="0" borderId="29" xfId="0" applyNumberFormat="1" applyFont="1" applyBorder="1" applyAlignment="1">
      <alignment/>
    </xf>
    <xf numFmtId="191" fontId="4" fillId="0" borderId="0" xfId="35" applyNumberFormat="1" applyFont="1" applyAlignment="1">
      <alignment horizontal="right"/>
      <protection/>
    </xf>
    <xf numFmtId="192" fontId="25" fillId="0" borderId="0" xfId="49" applyNumberFormat="1" applyFont="1">
      <alignment/>
      <protection/>
    </xf>
    <xf numFmtId="0" fontId="25" fillId="0" borderId="0" xfId="49" applyFont="1">
      <alignment/>
      <protection/>
    </xf>
    <xf numFmtId="192" fontId="25" fillId="0" borderId="27" xfId="49" applyNumberFormat="1" applyFont="1" applyBorder="1">
      <alignment/>
      <protection/>
    </xf>
    <xf numFmtId="0" fontId="25" fillId="0" borderId="27" xfId="49" applyFont="1" applyBorder="1">
      <alignment/>
      <protection/>
    </xf>
    <xf numFmtId="192" fontId="0" fillId="33" borderId="17" xfId="48" applyNumberFormat="1" applyFont="1" applyFill="1" applyBorder="1">
      <alignment/>
      <protection/>
    </xf>
    <xf numFmtId="2" fontId="0" fillId="0" borderId="15" xfId="48" applyNumberFormat="1" applyFont="1" applyBorder="1">
      <alignment/>
      <protection/>
    </xf>
    <xf numFmtId="2" fontId="0" fillId="0" borderId="17" xfId="48" applyNumberFormat="1" applyFont="1" applyBorder="1">
      <alignment/>
      <protection/>
    </xf>
    <xf numFmtId="192" fontId="0" fillId="33" borderId="24" xfId="48" applyNumberFormat="1" applyFont="1" applyFill="1" applyBorder="1">
      <alignment/>
      <protection/>
    </xf>
    <xf numFmtId="2" fontId="0" fillId="0" borderId="24" xfId="48" applyNumberFormat="1" applyFont="1" applyBorder="1">
      <alignment/>
      <protection/>
    </xf>
    <xf numFmtId="191" fontId="4" fillId="0" borderId="27" xfId="35" applyNumberFormat="1" applyFont="1" applyBorder="1" applyAlignment="1">
      <alignment horizontal="right"/>
      <protection/>
    </xf>
    <xf numFmtId="201" fontId="4" fillId="0" borderId="0" xfId="35" applyNumberFormat="1" applyFont="1">
      <alignment/>
      <protection/>
    </xf>
    <xf numFmtId="192" fontId="4" fillId="0" borderId="0" xfId="35" applyNumberFormat="1" applyFont="1">
      <alignment/>
      <protection/>
    </xf>
    <xf numFmtId="0" fontId="4" fillId="0" borderId="0" xfId="35" applyFont="1">
      <alignment/>
      <protection/>
    </xf>
    <xf numFmtId="201" fontId="4" fillId="0" borderId="30" xfId="35" applyNumberFormat="1" applyFont="1" applyBorder="1">
      <alignment/>
      <protection/>
    </xf>
    <xf numFmtId="191" fontId="4" fillId="0" borderId="30" xfId="35" applyNumberFormat="1" applyFont="1" applyBorder="1">
      <alignment/>
      <protection/>
    </xf>
    <xf numFmtId="191" fontId="4" fillId="0" borderId="30" xfId="35" applyNumberFormat="1" applyFont="1" applyBorder="1" applyAlignment="1">
      <alignment horizontal="right"/>
      <protection/>
    </xf>
    <xf numFmtId="201" fontId="5" fillId="0" borderId="0" xfId="0" applyNumberFormat="1" applyFont="1" applyAlignment="1">
      <alignment horizontal="centerContinuous"/>
    </xf>
    <xf numFmtId="201" fontId="4" fillId="0" borderId="0" xfId="0" applyNumberFormat="1" applyFont="1" applyAlignment="1">
      <alignment/>
    </xf>
    <xf numFmtId="201" fontId="4" fillId="0" borderId="31" xfId="0" applyNumberFormat="1" applyFont="1" applyBorder="1" applyAlignment="1">
      <alignment horizontal="center"/>
    </xf>
    <xf numFmtId="201" fontId="4" fillId="0" borderId="32" xfId="0" applyNumberFormat="1" applyFont="1" applyBorder="1" applyAlignment="1">
      <alignment horizontal="center"/>
    </xf>
    <xf numFmtId="201" fontId="4" fillId="0" borderId="33" xfId="0" applyNumberFormat="1" applyFont="1" applyBorder="1" applyAlignment="1" quotePrefix="1">
      <alignment horizontal="center"/>
    </xf>
    <xf numFmtId="201" fontId="4" fillId="0" borderId="0" xfId="0" applyNumberFormat="1" applyFont="1" applyBorder="1" applyAlignment="1">
      <alignment/>
    </xf>
    <xf numFmtId="191" fontId="4" fillId="0" borderId="0" xfId="49" applyNumberFormat="1" applyFont="1" applyBorder="1">
      <alignment/>
      <protection/>
    </xf>
    <xf numFmtId="192" fontId="4" fillId="0" borderId="0" xfId="49" applyNumberFormat="1" applyFont="1" applyBorder="1">
      <alignment/>
      <protection/>
    </xf>
    <xf numFmtId="0" fontId="4" fillId="0" borderId="0" xfId="49" applyFont="1" applyBorder="1">
      <alignment/>
      <protection/>
    </xf>
    <xf numFmtId="192" fontId="0" fillId="33" borderId="26" xfId="48" applyNumberFormat="1" applyFont="1" applyFill="1" applyBorder="1">
      <alignment/>
      <protection/>
    </xf>
    <xf numFmtId="0" fontId="0" fillId="0" borderId="34" xfId="0" applyBorder="1" applyAlignment="1">
      <alignment/>
    </xf>
    <xf numFmtId="201" fontId="4" fillId="0" borderId="34" xfId="49" applyNumberFormat="1" applyFont="1" applyBorder="1">
      <alignment/>
      <protection/>
    </xf>
    <xf numFmtId="191" fontId="4" fillId="0" borderId="34" xfId="49" applyNumberFormat="1" applyFont="1" applyBorder="1">
      <alignment/>
      <protection/>
    </xf>
    <xf numFmtId="191" fontId="4" fillId="0" borderId="34" xfId="0" applyNumberFormat="1" applyFont="1" applyBorder="1" applyAlignment="1">
      <alignment/>
    </xf>
    <xf numFmtId="191" fontId="4" fillId="0" borderId="34" xfId="0" applyNumberFormat="1" applyFont="1" applyBorder="1" applyAlignment="1">
      <alignment horizontal="right"/>
    </xf>
    <xf numFmtId="192" fontId="4" fillId="0" borderId="34" xfId="49" applyNumberFormat="1" applyFont="1" applyBorder="1">
      <alignment/>
      <protection/>
    </xf>
    <xf numFmtId="0" fontId="4" fillId="0" borderId="34" xfId="49" applyFont="1" applyBorder="1">
      <alignment/>
      <protection/>
    </xf>
    <xf numFmtId="203" fontId="0" fillId="0" borderId="18" xfId="0" applyNumberFormat="1" applyBorder="1" applyAlignment="1">
      <alignment/>
    </xf>
    <xf numFmtId="203" fontId="0" fillId="0" borderId="35" xfId="0" applyNumberFormat="1" applyBorder="1" applyAlignment="1">
      <alignment/>
    </xf>
    <xf numFmtId="203" fontId="0" fillId="0" borderId="36" xfId="0" applyNumberFormat="1" applyBorder="1" applyAlignment="1">
      <alignment/>
    </xf>
    <xf numFmtId="2" fontId="22" fillId="0" borderId="17" xfId="48" applyNumberFormat="1" applyFont="1" applyBorder="1" applyAlignment="1">
      <alignment horizontal="center"/>
      <protection/>
    </xf>
    <xf numFmtId="2" fontId="0" fillId="0" borderId="18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7" xfId="0" applyNumberFormat="1" applyBorder="1" applyAlignment="1">
      <alignment/>
    </xf>
    <xf numFmtId="203" fontId="0" fillId="0" borderId="19" xfId="0" applyNumberFormat="1" applyBorder="1" applyAlignment="1">
      <alignment/>
    </xf>
    <xf numFmtId="2" fontId="0" fillId="0" borderId="19" xfId="0" applyNumberFormat="1" applyBorder="1" applyAlignment="1">
      <alignment/>
    </xf>
    <xf numFmtId="191" fontId="4" fillId="0" borderId="0" xfId="0" applyNumberFormat="1" applyFont="1" applyBorder="1" applyAlignment="1">
      <alignment horizontal="right"/>
    </xf>
    <xf numFmtId="191" fontId="4" fillId="0" borderId="34" xfId="49" applyNumberFormat="1" applyFont="1" applyBorder="1" applyAlignment="1">
      <alignment horizontal="right"/>
      <protection/>
    </xf>
    <xf numFmtId="192" fontId="0" fillId="33" borderId="17" xfId="48" applyNumberFormat="1" applyFill="1" applyBorder="1">
      <alignment/>
      <protection/>
    </xf>
    <xf numFmtId="0" fontId="0" fillId="0" borderId="26" xfId="48" applyBorder="1" applyAlignment="1">
      <alignment horizontal="center"/>
      <protection/>
    </xf>
    <xf numFmtId="192" fontId="0" fillId="33" borderId="26" xfId="48" applyNumberFormat="1" applyFill="1" applyBorder="1">
      <alignment/>
      <protection/>
    </xf>
    <xf numFmtId="2" fontId="0" fillId="0" borderId="26" xfId="48" applyNumberFormat="1" applyBorder="1">
      <alignment/>
      <protection/>
    </xf>
    <xf numFmtId="201" fontId="26" fillId="0" borderId="15" xfId="0" applyNumberFormat="1" applyFont="1" applyBorder="1" applyAlignment="1">
      <alignment horizontal="center" vertical="center"/>
    </xf>
    <xf numFmtId="191" fontId="26" fillId="0" borderId="15" xfId="0" applyNumberFormat="1" applyFont="1" applyBorder="1" applyAlignment="1">
      <alignment horizontal="center" vertical="center"/>
    </xf>
    <xf numFmtId="0" fontId="26" fillId="34" borderId="15" xfId="47" applyFont="1" applyFill="1" applyBorder="1" applyAlignment="1">
      <alignment horizontal="center" vertical="center"/>
      <protection/>
    </xf>
    <xf numFmtId="201" fontId="4" fillId="35" borderId="0" xfId="0" applyNumberFormat="1" applyFont="1" applyFill="1" applyAlignment="1">
      <alignment horizontal="right"/>
    </xf>
    <xf numFmtId="191" fontId="4" fillId="35" borderId="0" xfId="0" applyNumberFormat="1" applyFont="1" applyFill="1" applyAlignment="1">
      <alignment/>
    </xf>
    <xf numFmtId="0" fontId="4" fillId="35" borderId="0" xfId="49" applyFont="1" applyFill="1">
      <alignment/>
      <protection/>
    </xf>
    <xf numFmtId="191" fontId="4" fillId="35" borderId="0" xfId="0" applyNumberFormat="1" applyFont="1" applyFill="1" applyAlignment="1">
      <alignment horizontal="right"/>
    </xf>
    <xf numFmtId="192" fontId="4" fillId="35" borderId="0" xfId="49" applyNumberFormat="1" applyFont="1" applyFill="1">
      <alignment/>
      <protection/>
    </xf>
    <xf numFmtId="203" fontId="4" fillId="35" borderId="0" xfId="49" applyNumberFormat="1" applyFont="1" applyFill="1" applyBorder="1" applyAlignment="1">
      <alignment horizontal="right"/>
      <protection/>
    </xf>
    <xf numFmtId="201" fontId="4" fillId="35" borderId="0" xfId="0" applyNumberFormat="1" applyFont="1" applyFill="1" applyAlignment="1">
      <alignment/>
    </xf>
    <xf numFmtId="201" fontId="4" fillId="35" borderId="0" xfId="49" applyNumberFormat="1" applyFont="1" applyFill="1">
      <alignment/>
      <protection/>
    </xf>
    <xf numFmtId="191" fontId="4" fillId="35" borderId="0" xfId="49" applyNumberFormat="1" applyFont="1" applyFill="1">
      <alignment/>
      <protection/>
    </xf>
    <xf numFmtId="203" fontId="4" fillId="35" borderId="0" xfId="49" applyNumberFormat="1" applyFont="1" applyFill="1" applyAlignment="1">
      <alignment horizontal="right"/>
      <protection/>
    </xf>
    <xf numFmtId="201" fontId="4" fillId="35" borderId="0" xfId="49" applyNumberFormat="1" applyFont="1" applyFill="1" applyBorder="1">
      <alignment/>
      <protection/>
    </xf>
    <xf numFmtId="191" fontId="4" fillId="35" borderId="0" xfId="49" applyNumberFormat="1" applyFont="1" applyFill="1" applyBorder="1">
      <alignment/>
      <protection/>
    </xf>
    <xf numFmtId="0" fontId="4" fillId="35" borderId="0" xfId="49" applyFont="1" applyFill="1" applyBorder="1">
      <alignment/>
      <protection/>
    </xf>
    <xf numFmtId="192" fontId="4" fillId="35" borderId="0" xfId="49" applyNumberFormat="1" applyFont="1" applyFill="1" applyBorder="1">
      <alignment/>
      <protection/>
    </xf>
    <xf numFmtId="201" fontId="4" fillId="0" borderId="0" xfId="49" applyNumberFormat="1" applyFont="1" applyFill="1">
      <alignment/>
      <protection/>
    </xf>
    <xf numFmtId="201" fontId="4" fillId="0" borderId="0" xfId="49" applyNumberFormat="1" applyFont="1" applyFill="1" applyBorder="1">
      <alignment/>
      <protection/>
    </xf>
    <xf numFmtId="201" fontId="4" fillId="0" borderId="0" xfId="35" applyNumberFormat="1" applyFont="1" applyFill="1">
      <alignment/>
      <protection/>
    </xf>
    <xf numFmtId="191" fontId="4" fillId="0" borderId="0" xfId="49" applyNumberFormat="1" applyFont="1" applyFill="1" applyAlignment="1">
      <alignment horizontal="right"/>
      <protection/>
    </xf>
    <xf numFmtId="191" fontId="4" fillId="0" borderId="0" xfId="49" applyNumberFormat="1" applyFont="1" applyFill="1">
      <alignment/>
      <protection/>
    </xf>
    <xf numFmtId="191" fontId="4" fillId="0" borderId="0" xfId="49" applyNumberFormat="1" applyFont="1" applyFill="1" applyBorder="1" applyAlignment="1">
      <alignment horizontal="right"/>
      <protection/>
    </xf>
    <xf numFmtId="191" fontId="4" fillId="0" borderId="0" xfId="49" applyNumberFormat="1" applyFont="1" applyFill="1" applyBorder="1">
      <alignment/>
      <protection/>
    </xf>
    <xf numFmtId="191" fontId="4" fillId="0" borderId="0" xfId="35" applyNumberFormat="1" applyFont="1" applyFill="1" applyAlignment="1">
      <alignment horizontal="right"/>
      <protection/>
    </xf>
    <xf numFmtId="191" fontId="4" fillId="0" borderId="0" xfId="35" applyNumberFormat="1" applyFont="1" applyFill="1">
      <alignment/>
      <protection/>
    </xf>
    <xf numFmtId="201" fontId="4" fillId="0" borderId="27" xfId="35" applyNumberFormat="1" applyFont="1" applyFill="1" applyBorder="1">
      <alignment/>
      <protection/>
    </xf>
    <xf numFmtId="192" fontId="4" fillId="0" borderId="27" xfId="35" applyNumberFormat="1" applyFont="1" applyBorder="1">
      <alignment/>
      <protection/>
    </xf>
    <xf numFmtId="0" fontId="4" fillId="0" borderId="27" xfId="35" applyFont="1" applyBorder="1">
      <alignment/>
      <protection/>
    </xf>
    <xf numFmtId="1" fontId="4" fillId="0" borderId="0" xfId="0" applyNumberFormat="1" applyFont="1" applyAlignment="1">
      <alignment horizontal="center"/>
    </xf>
    <xf numFmtId="1" fontId="4" fillId="0" borderId="0" xfId="49" applyNumberFormat="1" applyFont="1" applyAlignment="1">
      <alignment horizontal="center"/>
      <protection/>
    </xf>
    <xf numFmtId="1" fontId="4" fillId="0" borderId="27" xfId="49" applyNumberFormat="1" applyFont="1" applyBorder="1" applyAlignment="1">
      <alignment horizontal="center"/>
      <protection/>
    </xf>
    <xf numFmtId="1" fontId="4" fillId="0" borderId="34" xfId="49" applyNumberFormat="1" applyFont="1" applyBorder="1" applyAlignment="1">
      <alignment horizontal="center"/>
      <protection/>
    </xf>
    <xf numFmtId="1" fontId="4" fillId="35" borderId="0" xfId="49" applyNumberFormat="1" applyFont="1" applyFill="1" applyAlignment="1">
      <alignment horizontal="center"/>
      <protection/>
    </xf>
    <xf numFmtId="1" fontId="4" fillId="0" borderId="0" xfId="49" applyNumberFormat="1" applyFont="1" applyBorder="1" applyAlignment="1">
      <alignment horizontal="center"/>
      <protection/>
    </xf>
    <xf numFmtId="1" fontId="4" fillId="0" borderId="0" xfId="49" applyNumberFormat="1" applyFont="1" applyFill="1" applyAlignment="1">
      <alignment horizontal="center"/>
      <protection/>
    </xf>
    <xf numFmtId="1" fontId="4" fillId="0" borderId="0" xfId="49" applyNumberFormat="1" applyFont="1" applyFill="1" applyBorder="1" applyAlignment="1">
      <alignment horizontal="center"/>
      <protection/>
    </xf>
    <xf numFmtId="1" fontId="4" fillId="0" borderId="27" xfId="49" applyNumberFormat="1" applyFont="1" applyFill="1" applyBorder="1" applyAlignment="1">
      <alignment horizontal="center"/>
      <protection/>
    </xf>
    <xf numFmtId="1" fontId="4" fillId="0" borderId="0" xfId="35" applyNumberFormat="1" applyFont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91" fontId="4" fillId="0" borderId="0" xfId="0" applyNumberFormat="1" applyFont="1" applyAlignment="1">
      <alignment horizontal="center"/>
    </xf>
    <xf numFmtId="191" fontId="4" fillId="0" borderId="38" xfId="0" applyNumberFormat="1" applyFont="1" applyBorder="1" applyAlignment="1">
      <alignment horizontal="centerContinuous" vertical="center"/>
    </xf>
    <xf numFmtId="191" fontId="4" fillId="0" borderId="39" xfId="0" applyNumberFormat="1" applyFont="1" applyBorder="1" applyAlignment="1">
      <alignment horizontal="center"/>
    </xf>
    <xf numFmtId="191" fontId="4" fillId="0" borderId="40" xfId="0" applyNumberFormat="1" applyFont="1" applyBorder="1" applyAlignment="1">
      <alignment horizontal="center"/>
    </xf>
    <xf numFmtId="191" fontId="4" fillId="0" borderId="41" xfId="0" applyNumberFormat="1" applyFont="1" applyBorder="1" applyAlignment="1" quotePrefix="1">
      <alignment horizontal="center"/>
    </xf>
    <xf numFmtId="191" fontId="4" fillId="0" borderId="0" xfId="49" applyNumberFormat="1" applyFont="1" applyAlignment="1" quotePrefix="1">
      <alignment horizontal="center"/>
      <protection/>
    </xf>
    <xf numFmtId="191" fontId="4" fillId="0" borderId="27" xfId="49" applyNumberFormat="1" applyFont="1" applyBorder="1" applyAlignment="1">
      <alignment horizontal="center"/>
      <protection/>
    </xf>
    <xf numFmtId="191" fontId="4" fillId="0" borderId="0" xfId="49" applyNumberFormat="1" applyFont="1" applyAlignment="1">
      <alignment horizontal="center"/>
      <protection/>
    </xf>
    <xf numFmtId="191" fontId="4" fillId="0" borderId="34" xfId="49" applyNumberFormat="1" applyFont="1" applyBorder="1" applyAlignment="1">
      <alignment horizontal="center"/>
      <protection/>
    </xf>
    <xf numFmtId="191" fontId="4" fillId="35" borderId="0" xfId="49" applyNumberFormat="1" applyFont="1" applyFill="1" applyAlignment="1">
      <alignment horizontal="center"/>
      <protection/>
    </xf>
    <xf numFmtId="191" fontId="4" fillId="0" borderId="0" xfId="49" applyNumberFormat="1" applyFont="1" applyBorder="1" applyAlignment="1">
      <alignment horizontal="right"/>
      <protection/>
    </xf>
    <xf numFmtId="191" fontId="4" fillId="0" borderId="0" xfId="49" applyNumberFormat="1" applyFont="1" applyBorder="1" applyAlignment="1">
      <alignment horizontal="center"/>
      <protection/>
    </xf>
    <xf numFmtId="191" fontId="4" fillId="0" borderId="0" xfId="49" applyNumberFormat="1" applyFont="1" applyFill="1" applyAlignment="1">
      <alignment horizontal="center"/>
      <protection/>
    </xf>
    <xf numFmtId="191" fontId="4" fillId="0" borderId="0" xfId="49" applyNumberFormat="1" applyFont="1" applyFill="1" applyBorder="1" applyAlignment="1">
      <alignment horizontal="center"/>
      <protection/>
    </xf>
    <xf numFmtId="191" fontId="4" fillId="0" borderId="0" xfId="0" applyNumberFormat="1" applyFont="1" applyFill="1" applyAlignment="1">
      <alignment horizontal="center"/>
    </xf>
    <xf numFmtId="191" fontId="4" fillId="0" borderId="27" xfId="0" applyNumberFormat="1" applyFont="1" applyBorder="1" applyAlignment="1">
      <alignment horizontal="center"/>
    </xf>
    <xf numFmtId="191" fontId="4" fillId="0" borderId="0" xfId="35" applyNumberFormat="1" applyFont="1" applyAlignment="1">
      <alignment horizontal="center"/>
      <protection/>
    </xf>
    <xf numFmtId="191" fontId="4" fillId="0" borderId="42" xfId="35" applyNumberFormat="1" applyFont="1" applyBorder="1" applyAlignment="1">
      <alignment horizontal="center"/>
      <protection/>
    </xf>
    <xf numFmtId="203" fontId="0" fillId="0" borderId="28" xfId="0" applyNumberFormat="1" applyBorder="1" applyAlignment="1">
      <alignment/>
    </xf>
    <xf numFmtId="203" fontId="0" fillId="0" borderId="28" xfId="48" applyNumberFormat="1" applyFont="1" applyBorder="1">
      <alignment/>
      <protection/>
    </xf>
    <xf numFmtId="192" fontId="0" fillId="33" borderId="28" xfId="48" applyNumberFormat="1" applyFill="1" applyBorder="1">
      <alignment/>
      <protection/>
    </xf>
    <xf numFmtId="2" fontId="0" fillId="0" borderId="28" xfId="48" applyNumberFormat="1" applyFont="1" applyBorder="1">
      <alignment/>
      <protection/>
    </xf>
    <xf numFmtId="0" fontId="0" fillId="0" borderId="28" xfId="48" applyBorder="1" applyAlignment="1">
      <alignment horizontal="center"/>
      <protection/>
    </xf>
    <xf numFmtId="191" fontId="15" fillId="0" borderId="0" xfId="36" applyNumberFormat="1" applyFont="1">
      <alignment/>
      <protection/>
    </xf>
    <xf numFmtId="191" fontId="16" fillId="0" borderId="0" xfId="0" applyNumberFormat="1" applyFont="1" applyBorder="1" applyAlignment="1">
      <alignment horizontal="right" vertical="center"/>
    </xf>
    <xf numFmtId="0" fontId="73" fillId="0" borderId="0" xfId="35" applyFont="1">
      <alignment/>
      <protection/>
    </xf>
    <xf numFmtId="2" fontId="10" fillId="0" borderId="15" xfId="47" applyNumberFormat="1" applyFont="1" applyBorder="1" applyAlignment="1">
      <alignment horizontal="center" vertical="center" shrinkToFit="1"/>
      <protection/>
    </xf>
    <xf numFmtId="0" fontId="10" fillId="0" borderId="15" xfId="47" applyFont="1" applyBorder="1" applyAlignment="1">
      <alignment horizontal="center" vertical="center"/>
      <protection/>
    </xf>
    <xf numFmtId="196" fontId="10" fillId="0" borderId="15" xfId="47" applyNumberFormat="1" applyFont="1" applyBorder="1" applyAlignment="1">
      <alignment horizontal="center" vertical="center" wrapText="1"/>
      <protection/>
    </xf>
    <xf numFmtId="192" fontId="10" fillId="0" borderId="15" xfId="47" applyNumberFormat="1" applyFont="1" applyBorder="1" applyAlignment="1">
      <alignment horizontal="center" vertical="center" wrapText="1"/>
      <protection/>
    </xf>
    <xf numFmtId="4" fontId="10" fillId="0" borderId="15" xfId="47" applyNumberFormat="1" applyFont="1" applyBorder="1" applyAlignment="1">
      <alignment horizontal="center" vertical="center"/>
      <protection/>
    </xf>
    <xf numFmtId="2" fontId="10" fillId="0" borderId="15" xfId="47" applyNumberFormat="1" applyFont="1" applyBorder="1" applyAlignment="1">
      <alignment horizontal="center" vertical="center"/>
      <protection/>
    </xf>
    <xf numFmtId="192" fontId="10" fillId="0" borderId="15" xfId="47" applyNumberFormat="1" applyFont="1" applyBorder="1" applyAlignment="1">
      <alignment horizontal="center" vertical="center"/>
      <protection/>
    </xf>
    <xf numFmtId="201" fontId="10" fillId="34" borderId="18" xfId="47" applyNumberFormat="1" applyFont="1" applyFill="1" applyBorder="1" applyAlignment="1" quotePrefix="1">
      <alignment horizontal="center" vertical="center"/>
      <protection/>
    </xf>
    <xf numFmtId="2" fontId="10" fillId="34" borderId="18" xfId="47" applyNumberFormat="1" applyFont="1" applyFill="1" applyBorder="1" applyAlignment="1" quotePrefix="1">
      <alignment horizontal="center" vertical="center"/>
      <protection/>
    </xf>
    <xf numFmtId="0" fontId="10" fillId="34" borderId="15" xfId="47" applyFont="1" applyFill="1" applyBorder="1" applyAlignment="1" quotePrefix="1">
      <alignment horizontal="center" vertical="center"/>
      <protection/>
    </xf>
    <xf numFmtId="196" fontId="10" fillId="34" borderId="15" xfId="47" applyNumberFormat="1" applyFont="1" applyFill="1" applyBorder="1" applyAlignment="1" quotePrefix="1">
      <alignment horizontal="center" vertical="center"/>
      <protection/>
    </xf>
    <xf numFmtId="192" fontId="10" fillId="34" borderId="15" xfId="47" applyNumberFormat="1" applyFont="1" applyFill="1" applyBorder="1" applyAlignment="1" quotePrefix="1">
      <alignment horizontal="center" vertical="center"/>
      <protection/>
    </xf>
    <xf numFmtId="193" fontId="10" fillId="34" borderId="15" xfId="47" applyNumberFormat="1" applyFont="1" applyFill="1" applyBorder="1" applyAlignment="1" quotePrefix="1">
      <alignment horizontal="center" vertical="center"/>
      <protection/>
    </xf>
    <xf numFmtId="4" fontId="10" fillId="34" borderId="15" xfId="47" applyNumberFormat="1" applyFont="1" applyFill="1" applyBorder="1" applyAlignment="1">
      <alignment horizontal="center" vertical="center"/>
      <protection/>
    </xf>
    <xf numFmtId="191" fontId="26" fillId="0" borderId="15" xfId="47" applyNumberFormat="1" applyFont="1" applyBorder="1" applyAlignment="1">
      <alignment horizontal="center" vertical="center"/>
      <protection/>
    </xf>
    <xf numFmtId="0" fontId="26" fillId="0" borderId="15" xfId="47" applyFont="1" applyBorder="1" applyAlignment="1" quotePrefix="1">
      <alignment horizontal="center" vertical="center"/>
      <protection/>
    </xf>
    <xf numFmtId="0" fontId="0" fillId="0" borderId="28" xfId="48" applyFont="1" applyBorder="1" applyAlignment="1">
      <alignment horizontal="center"/>
      <protection/>
    </xf>
    <xf numFmtId="1" fontId="4" fillId="0" borderId="27" xfId="35" applyNumberFormat="1" applyFont="1" applyBorder="1" applyAlignment="1">
      <alignment horizontal="center"/>
      <protection/>
    </xf>
    <xf numFmtId="191" fontId="4" fillId="0" borderId="27" xfId="49" applyNumberFormat="1" applyFont="1" applyFill="1" applyBorder="1" applyAlignment="1">
      <alignment horizontal="center"/>
      <protection/>
    </xf>
    <xf numFmtId="191" fontId="4" fillId="35" borderId="0" xfId="49" applyNumberFormat="1" applyFont="1" applyFill="1" applyAlignment="1">
      <alignment horizontal="right"/>
      <protection/>
    </xf>
    <xf numFmtId="191" fontId="4" fillId="35" borderId="0" xfId="35" applyNumberFormat="1" applyFont="1" applyFill="1">
      <alignment/>
      <protection/>
    </xf>
    <xf numFmtId="191" fontId="4" fillId="35" borderId="0" xfId="35" applyNumberFormat="1" applyFont="1" applyFill="1" applyAlignment="1">
      <alignment horizontal="right"/>
      <protection/>
    </xf>
    <xf numFmtId="191" fontId="4" fillId="35" borderId="0" xfId="49" applyNumberFormat="1" applyFont="1" applyFill="1" applyAlignment="1" quotePrefix="1">
      <alignment horizontal="center"/>
      <protection/>
    </xf>
    <xf numFmtId="1" fontId="4" fillId="35" borderId="27" xfId="49" applyNumberFormat="1" applyFont="1" applyFill="1" applyBorder="1" applyAlignment="1">
      <alignment horizontal="center"/>
      <protection/>
    </xf>
    <xf numFmtId="201" fontId="4" fillId="35" borderId="27" xfId="49" applyNumberFormat="1" applyFont="1" applyFill="1" applyBorder="1">
      <alignment/>
      <protection/>
    </xf>
    <xf numFmtId="191" fontId="4" fillId="35" borderId="27" xfId="49" applyNumberFormat="1" applyFont="1" applyFill="1" applyBorder="1">
      <alignment/>
      <protection/>
    </xf>
    <xf numFmtId="191" fontId="4" fillId="35" borderId="27" xfId="49" applyNumberFormat="1" applyFont="1" applyFill="1" applyBorder="1" applyAlignment="1">
      <alignment horizontal="right"/>
      <protection/>
    </xf>
    <xf numFmtId="191" fontId="4" fillId="35" borderId="27" xfId="35" applyNumberFormat="1" applyFont="1" applyFill="1" applyBorder="1">
      <alignment/>
      <protection/>
    </xf>
    <xf numFmtId="191" fontId="4" fillId="35" borderId="27" xfId="35" applyNumberFormat="1" applyFont="1" applyFill="1" applyBorder="1" applyAlignment="1">
      <alignment horizontal="right"/>
      <protection/>
    </xf>
    <xf numFmtId="191" fontId="4" fillId="35" borderId="27" xfId="49" applyNumberFormat="1" applyFont="1" applyFill="1" applyBorder="1" applyAlignment="1">
      <alignment horizontal="center"/>
      <protection/>
    </xf>
    <xf numFmtId="192" fontId="4" fillId="35" borderId="27" xfId="49" applyNumberFormat="1" applyFont="1" applyFill="1" applyBorder="1">
      <alignment/>
      <protection/>
    </xf>
    <xf numFmtId="0" fontId="4" fillId="35" borderId="27" xfId="49" applyFont="1" applyFill="1" applyBorder="1">
      <alignment/>
      <protection/>
    </xf>
    <xf numFmtId="1" fontId="4" fillId="35" borderId="0" xfId="35" applyNumberFormat="1" applyFont="1" applyFill="1" applyAlignment="1">
      <alignment horizontal="center"/>
      <protection/>
    </xf>
    <xf numFmtId="0" fontId="4" fillId="35" borderId="0" xfId="35" applyFont="1" applyFill="1">
      <alignment/>
      <protection/>
    </xf>
    <xf numFmtId="1" fontId="4" fillId="0" borderId="0" xfId="35" applyNumberFormat="1" applyFont="1" applyFill="1" applyAlignment="1">
      <alignment horizontal="center"/>
      <protection/>
    </xf>
    <xf numFmtId="192" fontId="4" fillId="0" borderId="0" xfId="35" applyNumberFormat="1" applyFont="1" applyFill="1">
      <alignment/>
      <protection/>
    </xf>
    <xf numFmtId="0" fontId="4" fillId="0" borderId="0" xfId="35" applyFont="1" applyFill="1">
      <alignment/>
      <protection/>
    </xf>
    <xf numFmtId="0" fontId="20" fillId="36" borderId="16" xfId="48" applyFont="1" applyFill="1" applyBorder="1" applyAlignment="1">
      <alignment horizontal="center"/>
      <protection/>
    </xf>
    <xf numFmtId="0" fontId="20" fillId="36" borderId="43" xfId="48" applyFont="1" applyFill="1" applyBorder="1" applyAlignment="1">
      <alignment horizontal="center"/>
      <protection/>
    </xf>
    <xf numFmtId="0" fontId="20" fillId="36" borderId="25" xfId="48" applyFont="1" applyFill="1" applyBorder="1" applyAlignment="1">
      <alignment horizontal="center"/>
      <protection/>
    </xf>
    <xf numFmtId="0" fontId="4" fillId="0" borderId="0" xfId="0" applyFont="1" applyAlignment="1">
      <alignment horizontal="center"/>
    </xf>
    <xf numFmtId="2" fontId="9" fillId="0" borderId="16" xfId="47" applyNumberFormat="1" applyFont="1" applyBorder="1" applyAlignment="1">
      <alignment horizontal="center"/>
      <protection/>
    </xf>
    <xf numFmtId="2" fontId="9" fillId="0" borderId="43" xfId="47" applyNumberFormat="1" applyFont="1" applyBorder="1" applyAlignment="1">
      <alignment horizontal="center"/>
      <protection/>
    </xf>
    <xf numFmtId="2" fontId="9" fillId="0" borderId="25" xfId="47" applyNumberFormat="1" applyFont="1" applyBorder="1" applyAlignment="1">
      <alignment horizontal="center"/>
      <protection/>
    </xf>
    <xf numFmtId="2" fontId="10" fillId="0" borderId="15" xfId="47" applyNumberFormat="1" applyFont="1" applyBorder="1" applyAlignment="1">
      <alignment horizontal="center"/>
      <protection/>
    </xf>
    <xf numFmtId="192" fontId="10" fillId="0" borderId="15" xfId="47" applyNumberFormat="1" applyFont="1" applyBorder="1" applyAlignment="1">
      <alignment horizontal="center"/>
      <protection/>
    </xf>
    <xf numFmtId="193" fontId="10" fillId="0" borderId="15" xfId="47" applyNumberFormat="1" applyFont="1" applyBorder="1" applyAlignment="1">
      <alignment horizontal="center"/>
      <protection/>
    </xf>
    <xf numFmtId="201" fontId="10" fillId="0" borderId="15" xfId="47" applyNumberFormat="1" applyFont="1" applyBorder="1" applyAlignment="1">
      <alignment horizontal="center" vertical="center"/>
      <protection/>
    </xf>
    <xf numFmtId="0" fontId="10" fillId="0" borderId="15" xfId="47" applyFont="1" applyBorder="1" applyAlignment="1">
      <alignment horizontal="center" vertical="center"/>
      <protection/>
    </xf>
    <xf numFmtId="0" fontId="10" fillId="0" borderId="15" xfId="47" applyFont="1" applyBorder="1" applyAlignment="1">
      <alignment horizontal="center" vertical="center" textRotation="90"/>
      <protection/>
    </xf>
    <xf numFmtId="2" fontId="10" fillId="0" borderId="15" xfId="47" applyNumberFormat="1" applyFont="1" applyBorder="1" applyAlignment="1">
      <alignment horizontal="left"/>
      <protection/>
    </xf>
    <xf numFmtId="192" fontId="10" fillId="0" borderId="15" xfId="47" applyNumberFormat="1" applyFont="1" applyBorder="1">
      <alignment/>
      <protection/>
    </xf>
    <xf numFmtId="193" fontId="10" fillId="0" borderId="15" xfId="47" applyNumberFormat="1" applyFont="1" applyBorder="1" applyAlignment="1">
      <alignment horizontal="center" vertical="center" textRotation="90"/>
      <protection/>
    </xf>
    <xf numFmtId="4" fontId="10" fillId="0" borderId="15" xfId="47" applyNumberFormat="1" applyFont="1" applyBorder="1" applyAlignment="1">
      <alignment horizontal="center" vertical="center"/>
      <protection/>
    </xf>
    <xf numFmtId="4" fontId="10" fillId="0" borderId="15" xfId="47" applyNumberFormat="1" applyFont="1" applyBorder="1" applyAlignment="1">
      <alignment horizontal="center"/>
      <protection/>
    </xf>
    <xf numFmtId="2" fontId="27" fillId="0" borderId="0" xfId="36" applyNumberFormat="1" applyFont="1" applyAlignment="1">
      <alignment horizontal="center"/>
      <protection/>
    </xf>
  </cellXfs>
  <cellStyles count="55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Book7" xfId="35"/>
    <cellStyle name="Normal_DATESED99" xfId="36"/>
    <cellStyle name="การคำนวณ" xfId="37"/>
    <cellStyle name="ข้อความเตือน" xfId="38"/>
    <cellStyle name="ข้อความอธิบาย" xfId="39"/>
    <cellStyle name="Comma" xfId="40"/>
    <cellStyle name="Comma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P1" xfId="46"/>
    <cellStyle name="ปกติ_sed" xfId="47"/>
    <cellStyle name="ปกติ_Sheet1" xfId="48"/>
    <cellStyle name="ปกติ_W17" xfId="49"/>
    <cellStyle name="ป้อนค่า" xfId="50"/>
    <cellStyle name="ปานกลาง" xfId="51"/>
    <cellStyle name="Percent" xfId="52"/>
    <cellStyle name="ผลรวม" xfId="53"/>
    <cellStyle name="แย่" xfId="54"/>
    <cellStyle name="Currency" xfId="55"/>
    <cellStyle name="Currency [0]" xfId="56"/>
    <cellStyle name="ส่วนที่ถูกเน้น1" xfId="57"/>
    <cellStyle name="ส่วนที่ถูกเน้น2" xfId="58"/>
    <cellStyle name="ส่วนที่ถูกเน้น3" xfId="59"/>
    <cellStyle name="ส่วนที่ถูกเน้น4" xfId="60"/>
    <cellStyle name="ส่วนที่ถูกเน้น5" xfId="61"/>
    <cellStyle name="ส่วนที่ถูกเน้น6" xfId="62"/>
    <cellStyle name="แสดงผล" xfId="63"/>
    <cellStyle name="หมายเหตุ" xfId="64"/>
    <cellStyle name="หัวเรื่อง 1" xfId="65"/>
    <cellStyle name="หัวเรื่อง 2" xfId="66"/>
    <cellStyle name="หัวเรื่อง 3" xfId="67"/>
    <cellStyle name="หัวเรื่อง 4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แมนึง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Nung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625"/>
          <c:y val="0.09475"/>
          <c:w val="0.76225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DATA!$D$97:$D$115</c:f>
              <c:numCache>
                <c:ptCount val="19"/>
                <c:pt idx="0">
                  <c:v>0.03</c:v>
                </c:pt>
                <c:pt idx="1">
                  <c:v>0.023</c:v>
                </c:pt>
                <c:pt idx="2">
                  <c:v>0.223</c:v>
                </c:pt>
                <c:pt idx="3">
                  <c:v>0.094</c:v>
                </c:pt>
                <c:pt idx="4">
                  <c:v>0.15</c:v>
                </c:pt>
                <c:pt idx="5">
                  <c:v>0.128</c:v>
                </c:pt>
                <c:pt idx="6">
                  <c:v>0.106</c:v>
                </c:pt>
                <c:pt idx="7">
                  <c:v>0.047</c:v>
                </c:pt>
                <c:pt idx="8">
                  <c:v>0.659</c:v>
                </c:pt>
                <c:pt idx="9">
                  <c:v>0.965</c:v>
                </c:pt>
                <c:pt idx="10">
                  <c:v>2.999</c:v>
                </c:pt>
                <c:pt idx="11">
                  <c:v>17.238</c:v>
                </c:pt>
                <c:pt idx="12">
                  <c:v>25.006</c:v>
                </c:pt>
                <c:pt idx="13">
                  <c:v>0.067</c:v>
                </c:pt>
                <c:pt idx="14">
                  <c:v>0.064</c:v>
                </c:pt>
                <c:pt idx="15">
                  <c:v>0.031</c:v>
                </c:pt>
                <c:pt idx="16">
                  <c:v>0.136</c:v>
                </c:pt>
                <c:pt idx="17">
                  <c:v>0.3</c:v>
                </c:pt>
                <c:pt idx="18">
                  <c:v>0.034</c:v>
                </c:pt>
              </c:numCache>
            </c:numRef>
          </c:xVal>
          <c:yVal>
            <c:numRef>
              <c:f>DATA!$G$97:$G$115</c:f>
              <c:numCache>
                <c:ptCount val="19"/>
                <c:pt idx="0">
                  <c:v>0.01038590208</c:v>
                </c:pt>
                <c:pt idx="2">
                  <c:v>1.064118914208</c:v>
                </c:pt>
                <c:pt idx="3">
                  <c:v>0.344457522432</c:v>
                </c:pt>
                <c:pt idx="4">
                  <c:v>0.34499554560000006</c:v>
                </c:pt>
                <c:pt idx="5">
                  <c:v>0.22191140044800006</c:v>
                </c:pt>
                <c:pt idx="6">
                  <c:v>0.279930678336</c:v>
                </c:pt>
                <c:pt idx="7">
                  <c:v>0.23196377894399997</c:v>
                </c:pt>
                <c:pt idx="8">
                  <c:v>5.005887554592</c:v>
                </c:pt>
                <c:pt idx="9">
                  <c:v>1.2097248955200002</c:v>
                </c:pt>
                <c:pt idx="10">
                  <c:v>10.198440090432001</c:v>
                </c:pt>
                <c:pt idx="11">
                  <c:v>861.7831042953601</c:v>
                </c:pt>
                <c:pt idx="12">
                  <c:v>1112.185482869376</c:v>
                </c:pt>
                <c:pt idx="13">
                  <c:v>0.080361781056</c:v>
                </c:pt>
                <c:pt idx="14">
                  <c:v>0.05123895091200001</c:v>
                </c:pt>
                <c:pt idx="15">
                  <c:v>0.07288344230400001</c:v>
                </c:pt>
                <c:pt idx="16">
                  <c:v>0.30811315276800005</c:v>
                </c:pt>
                <c:pt idx="17">
                  <c:v>0.9039910176</c:v>
                </c:pt>
                <c:pt idx="18">
                  <c:v>0.045040350528000005</c:v>
                </c:pt>
              </c:numCache>
            </c:numRef>
          </c:yVal>
          <c:smooth val="0"/>
        </c:ser>
        <c:axId val="6609563"/>
        <c:axId val="59486068"/>
      </c:scatterChart>
      <c:valAx>
        <c:axId val="6609563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9486068"/>
        <c:crossesAt val="0.001"/>
        <c:crossBetween val="midCat"/>
        <c:dispUnits/>
      </c:valAx>
      <c:valAx>
        <c:axId val="59486068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609563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875"/>
          <c:w val="0.137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แมนึง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Nung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255"/>
          <c:y val="-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425"/>
          <c:y val="0.071"/>
          <c:w val="0.74675"/>
          <c:h val="0.81"/>
        </c:manualLayout>
      </c:layout>
      <c:scatterChart>
        <c:scatterStyle val="lineMarker"/>
        <c:varyColors val="0"/>
        <c:ser>
          <c:idx val="1"/>
          <c:order val="0"/>
          <c:tx>
            <c:v>2019-2023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DATA!$D$9:$D$115</c:f>
              <c:numCache>
                <c:ptCount val="107"/>
                <c:pt idx="0">
                  <c:v>5.289</c:v>
                </c:pt>
                <c:pt idx="1">
                  <c:v>0.074</c:v>
                </c:pt>
                <c:pt idx="2">
                  <c:v>0.024</c:v>
                </c:pt>
                <c:pt idx="3">
                  <c:v>0.039</c:v>
                </c:pt>
                <c:pt idx="4">
                  <c:v>0.027</c:v>
                </c:pt>
                <c:pt idx="8">
                  <c:v>0.07</c:v>
                </c:pt>
                <c:pt idx="9">
                  <c:v>0.115</c:v>
                </c:pt>
                <c:pt idx="10">
                  <c:v>0.102</c:v>
                </c:pt>
                <c:pt idx="11">
                  <c:v>0.076</c:v>
                </c:pt>
                <c:pt idx="12">
                  <c:v>0.317</c:v>
                </c:pt>
                <c:pt idx="13">
                  <c:v>0.391</c:v>
                </c:pt>
                <c:pt idx="14">
                  <c:v>0.525</c:v>
                </c:pt>
                <c:pt idx="15">
                  <c:v>0.087</c:v>
                </c:pt>
                <c:pt idx="16">
                  <c:v>0.211</c:v>
                </c:pt>
                <c:pt idx="17">
                  <c:v>0.069</c:v>
                </c:pt>
                <c:pt idx="18">
                  <c:v>0.186</c:v>
                </c:pt>
                <c:pt idx="19">
                  <c:v>0.082</c:v>
                </c:pt>
                <c:pt idx="20">
                  <c:v>0.366</c:v>
                </c:pt>
                <c:pt idx="21">
                  <c:v>0.048</c:v>
                </c:pt>
                <c:pt idx="22">
                  <c:v>0.056</c:v>
                </c:pt>
                <c:pt idx="23">
                  <c:v>0.036</c:v>
                </c:pt>
                <c:pt idx="24">
                  <c:v>0.183</c:v>
                </c:pt>
                <c:pt idx="25">
                  <c:v>0.1</c:v>
                </c:pt>
                <c:pt idx="26">
                  <c:v>0.057</c:v>
                </c:pt>
                <c:pt idx="27">
                  <c:v>0.083</c:v>
                </c:pt>
                <c:pt idx="28">
                  <c:v>0.044</c:v>
                </c:pt>
                <c:pt idx="29">
                  <c:v>0.041</c:v>
                </c:pt>
                <c:pt idx="30">
                  <c:v>0.041</c:v>
                </c:pt>
                <c:pt idx="31">
                  <c:v>0.027</c:v>
                </c:pt>
                <c:pt idx="32">
                  <c:v>0.049</c:v>
                </c:pt>
                <c:pt idx="33">
                  <c:v>0.123</c:v>
                </c:pt>
                <c:pt idx="34">
                  <c:v>0.03</c:v>
                </c:pt>
                <c:pt idx="36">
                  <c:v>0.235</c:v>
                </c:pt>
                <c:pt idx="37">
                  <c:v>0.214</c:v>
                </c:pt>
                <c:pt idx="38">
                  <c:v>0.228</c:v>
                </c:pt>
                <c:pt idx="40">
                  <c:v>2.675</c:v>
                </c:pt>
                <c:pt idx="41">
                  <c:v>0.073</c:v>
                </c:pt>
                <c:pt idx="48">
                  <c:v>0.112</c:v>
                </c:pt>
                <c:pt idx="50">
                  <c:v>0.087</c:v>
                </c:pt>
                <c:pt idx="51">
                  <c:v>0.03</c:v>
                </c:pt>
                <c:pt idx="52">
                  <c:v>0.045</c:v>
                </c:pt>
                <c:pt idx="53">
                  <c:v>0.025</c:v>
                </c:pt>
                <c:pt idx="54">
                  <c:v>0.069</c:v>
                </c:pt>
                <c:pt idx="55">
                  <c:v>0.137</c:v>
                </c:pt>
                <c:pt idx="56">
                  <c:v>0.155</c:v>
                </c:pt>
                <c:pt idx="57">
                  <c:v>0.039</c:v>
                </c:pt>
                <c:pt idx="58">
                  <c:v>0.006</c:v>
                </c:pt>
                <c:pt idx="59">
                  <c:v>0.026</c:v>
                </c:pt>
                <c:pt idx="60">
                  <c:v>0.035</c:v>
                </c:pt>
                <c:pt idx="61">
                  <c:v>0.014</c:v>
                </c:pt>
                <c:pt idx="62">
                  <c:v>0.014</c:v>
                </c:pt>
                <c:pt idx="63">
                  <c:v>0.082</c:v>
                </c:pt>
                <c:pt idx="64">
                  <c:v>0.262</c:v>
                </c:pt>
                <c:pt idx="65">
                  <c:v>6.393</c:v>
                </c:pt>
                <c:pt idx="66">
                  <c:v>0.082</c:v>
                </c:pt>
                <c:pt idx="67">
                  <c:v>0.079</c:v>
                </c:pt>
                <c:pt idx="68">
                  <c:v>0.204</c:v>
                </c:pt>
                <c:pt idx="69">
                  <c:v>0.409</c:v>
                </c:pt>
                <c:pt idx="70">
                  <c:v>0.45</c:v>
                </c:pt>
                <c:pt idx="71">
                  <c:v>0.607</c:v>
                </c:pt>
                <c:pt idx="72">
                  <c:v>4.367</c:v>
                </c:pt>
                <c:pt idx="73">
                  <c:v>14.96</c:v>
                </c:pt>
                <c:pt idx="74">
                  <c:v>28.39</c:v>
                </c:pt>
                <c:pt idx="75">
                  <c:v>35.229</c:v>
                </c:pt>
                <c:pt idx="76">
                  <c:v>2.294</c:v>
                </c:pt>
                <c:pt idx="77">
                  <c:v>0.615</c:v>
                </c:pt>
                <c:pt idx="78">
                  <c:v>0.166</c:v>
                </c:pt>
                <c:pt idx="79">
                  <c:v>0.175</c:v>
                </c:pt>
                <c:pt idx="80">
                  <c:v>0.118</c:v>
                </c:pt>
                <c:pt idx="81">
                  <c:v>0.129</c:v>
                </c:pt>
                <c:pt idx="82">
                  <c:v>0.13</c:v>
                </c:pt>
                <c:pt idx="83">
                  <c:v>0.129</c:v>
                </c:pt>
                <c:pt idx="84">
                  <c:v>0.024</c:v>
                </c:pt>
                <c:pt idx="85">
                  <c:v>0.075</c:v>
                </c:pt>
                <c:pt idx="86">
                  <c:v>0.02</c:v>
                </c:pt>
                <c:pt idx="87">
                  <c:v>0.078</c:v>
                </c:pt>
                <c:pt idx="88">
                  <c:v>0.03</c:v>
                </c:pt>
                <c:pt idx="89">
                  <c:v>0.023</c:v>
                </c:pt>
                <c:pt idx="90">
                  <c:v>0.223</c:v>
                </c:pt>
                <c:pt idx="91">
                  <c:v>0.094</c:v>
                </c:pt>
                <c:pt idx="92">
                  <c:v>0.15</c:v>
                </c:pt>
                <c:pt idx="93">
                  <c:v>0.128</c:v>
                </c:pt>
                <c:pt idx="94">
                  <c:v>0.106</c:v>
                </c:pt>
                <c:pt idx="95">
                  <c:v>0.047</c:v>
                </c:pt>
                <c:pt idx="96">
                  <c:v>0.659</c:v>
                </c:pt>
                <c:pt idx="97">
                  <c:v>0.965</c:v>
                </c:pt>
                <c:pt idx="98">
                  <c:v>2.999</c:v>
                </c:pt>
                <c:pt idx="99">
                  <c:v>17.238</c:v>
                </c:pt>
                <c:pt idx="100">
                  <c:v>25.006</c:v>
                </c:pt>
                <c:pt idx="101">
                  <c:v>0.067</c:v>
                </c:pt>
                <c:pt idx="102">
                  <c:v>0.064</c:v>
                </c:pt>
                <c:pt idx="103">
                  <c:v>0.031</c:v>
                </c:pt>
                <c:pt idx="104">
                  <c:v>0.136</c:v>
                </c:pt>
                <c:pt idx="105">
                  <c:v>0.3</c:v>
                </c:pt>
                <c:pt idx="106">
                  <c:v>0.034</c:v>
                </c:pt>
              </c:numCache>
            </c:numRef>
          </c:xVal>
          <c:yVal>
            <c:numRef>
              <c:f>DATA!$G$9:$G$115</c:f>
              <c:numCache>
                <c:ptCount val="107"/>
                <c:pt idx="0">
                  <c:v>311.14152979344004</c:v>
                </c:pt>
                <c:pt idx="1">
                  <c:v>0.269497145088</c:v>
                </c:pt>
                <c:pt idx="2">
                  <c:v>0.047316745728</c:v>
                </c:pt>
                <c:pt idx="3">
                  <c:v>0.033678601632</c:v>
                </c:pt>
                <c:pt idx="4">
                  <c:v>0.028533884256</c:v>
                </c:pt>
                <c:pt idx="8">
                  <c:v>0.13293229824000002</c:v>
                </c:pt>
                <c:pt idx="9">
                  <c:v>0.9668020780800001</c:v>
                </c:pt>
                <c:pt idx="10">
                  <c:v>0.2972343876479999</c:v>
                </c:pt>
                <c:pt idx="11">
                  <c:v>0.20810070719999998</c:v>
                </c:pt>
                <c:pt idx="12">
                  <c:v>1.946263283136</c:v>
                </c:pt>
                <c:pt idx="13">
                  <c:v>2.0865148706880006</c:v>
                </c:pt>
                <c:pt idx="14">
                  <c:v>2.8183382136000006</c:v>
                </c:pt>
                <c:pt idx="15">
                  <c:v>0.17602797139199997</c:v>
                </c:pt>
                <c:pt idx="16">
                  <c:v>0.7445743220159999</c:v>
                </c:pt>
                <c:pt idx="17">
                  <c:v>0.2603045004480001</c:v>
                </c:pt>
                <c:pt idx="18">
                  <c:v>0.8832305232000001</c:v>
                </c:pt>
                <c:pt idx="19">
                  <c:v>0.481548684096</c:v>
                </c:pt>
                <c:pt idx="20">
                  <c:v>2.4765107857920006</c:v>
                </c:pt>
                <c:pt idx="21">
                  <c:v>0.21182059008</c:v>
                </c:pt>
                <c:pt idx="22">
                  <c:v>0.169614095616</c:v>
                </c:pt>
                <c:pt idx="23">
                  <c:v>0.08980009920000001</c:v>
                </c:pt>
                <c:pt idx="24">
                  <c:v>0.634782365568</c:v>
                </c:pt>
                <c:pt idx="25">
                  <c:v>0.2268854784</c:v>
                </c:pt>
                <c:pt idx="26">
                  <c:v>0.044120478816</c:v>
                </c:pt>
                <c:pt idx="27">
                  <c:v>0.10744946006400002</c:v>
                </c:pt>
                <c:pt idx="28">
                  <c:v>0.010105311744000001</c:v>
                </c:pt>
                <c:pt idx="29">
                  <c:v>0.020774263104</c:v>
                </c:pt>
                <c:pt idx="30">
                  <c:v>0.036517503456</c:v>
                </c:pt>
                <c:pt idx="31">
                  <c:v>0.056643735456</c:v>
                </c:pt>
                <c:pt idx="32">
                  <c:v>0.13026341260800003</c:v>
                </c:pt>
                <c:pt idx="33">
                  <c:v>0.21908089699199998</c:v>
                </c:pt>
                <c:pt idx="34">
                  <c:v>0.18402302304</c:v>
                </c:pt>
                <c:pt idx="36">
                  <c:v>0.6433027991999999</c:v>
                </c:pt>
                <c:pt idx="37">
                  <c:v>0.4871773549440001</c:v>
                </c:pt>
                <c:pt idx="38">
                  <c:v>0.30472889472</c:v>
                </c:pt>
                <c:pt idx="40">
                  <c:v>17.2110179664</c:v>
                </c:pt>
                <c:pt idx="41">
                  <c:v>0.36945866246399994</c:v>
                </c:pt>
                <c:pt idx="48">
                  <c:v>0.109852775424</c:v>
                </c:pt>
                <c:pt idx="50">
                  <c:v>0.34293139948799994</c:v>
                </c:pt>
                <c:pt idx="51">
                  <c:v>0.08199576000000001</c:v>
                </c:pt>
                <c:pt idx="52">
                  <c:v>0.133245</c:v>
                </c:pt>
                <c:pt idx="53">
                  <c:v>0.0061785792</c:v>
                </c:pt>
                <c:pt idx="54">
                  <c:v>0.7231976222400002</c:v>
                </c:pt>
                <c:pt idx="55">
                  <c:v>3.376662590304001</c:v>
                </c:pt>
                <c:pt idx="56">
                  <c:v>0.50404581936</c:v>
                </c:pt>
                <c:pt idx="57">
                  <c:v>0.022687820064000004</c:v>
                </c:pt>
                <c:pt idx="58">
                  <c:v>0.004015728576000001</c:v>
                </c:pt>
                <c:pt idx="59">
                  <c:v>0.037270763712</c:v>
                </c:pt>
                <c:pt idx="60">
                  <c:v>0.055191991680000003</c:v>
                </c:pt>
                <c:pt idx="61">
                  <c:v>0.008839660032</c:v>
                </c:pt>
                <c:pt idx="62">
                  <c:v>0.007135958592000001</c:v>
                </c:pt>
                <c:pt idx="63">
                  <c:v>0.111617150976</c:v>
                </c:pt>
                <c:pt idx="64">
                  <c:v>1.77066105984</c:v>
                </c:pt>
                <c:pt idx="65">
                  <c:v>90.466421180544</c:v>
                </c:pt>
                <c:pt idx="66">
                  <c:v>0.067890969792</c:v>
                </c:pt>
                <c:pt idx="67">
                  <c:v>0.209560299264</c:v>
                </c:pt>
                <c:pt idx="68">
                  <c:v>0.570417821568</c:v>
                </c:pt>
                <c:pt idx="69">
                  <c:v>1.1577099553919996</c:v>
                </c:pt>
                <c:pt idx="70">
                  <c:v>0.7272815040000001</c:v>
                </c:pt>
                <c:pt idx="71">
                  <c:v>2.412622155168</c:v>
                </c:pt>
                <c:pt idx="72">
                  <c:v>35.07340356748799</c:v>
                </c:pt>
                <c:pt idx="73">
                  <c:v>356.17939188479994</c:v>
                </c:pt>
                <c:pt idx="74">
                  <c:v>1287.86668434432</c:v>
                </c:pt>
                <c:pt idx="75">
                  <c:v>718.960025741472</c:v>
                </c:pt>
                <c:pt idx="76">
                  <c:v>8.373386658240001</c:v>
                </c:pt>
                <c:pt idx="77">
                  <c:v>2.99840408208</c:v>
                </c:pt>
                <c:pt idx="78">
                  <c:v>0.9011819473920001</c:v>
                </c:pt>
                <c:pt idx="79">
                  <c:v>0.371196</c:v>
                </c:pt>
                <c:pt idx="80">
                  <c:v>0.23107696070400002</c:v>
                </c:pt>
                <c:pt idx="81">
                  <c:v>0.41816474467200004</c:v>
                </c:pt>
                <c:pt idx="82">
                  <c:v>0.42623493119999994</c:v>
                </c:pt>
                <c:pt idx="83">
                  <c:v>0.532078238016</c:v>
                </c:pt>
                <c:pt idx="84">
                  <c:v>0.036789866495999995</c:v>
                </c:pt>
                <c:pt idx="85">
                  <c:v>0.17307425520000003</c:v>
                </c:pt>
                <c:pt idx="86">
                  <c:v>0.0022560192000000002</c:v>
                </c:pt>
                <c:pt idx="87">
                  <c:v>0.009801762048</c:v>
                </c:pt>
                <c:pt idx="88">
                  <c:v>0.01038590208</c:v>
                </c:pt>
                <c:pt idx="90">
                  <c:v>1.064118914208</c:v>
                </c:pt>
                <c:pt idx="91">
                  <c:v>0.344457522432</c:v>
                </c:pt>
                <c:pt idx="92">
                  <c:v>0.34499554560000006</c:v>
                </c:pt>
                <c:pt idx="93">
                  <c:v>0.22191140044800006</c:v>
                </c:pt>
                <c:pt idx="94">
                  <c:v>0.279930678336</c:v>
                </c:pt>
                <c:pt idx="95">
                  <c:v>0.23196377894399997</c:v>
                </c:pt>
                <c:pt idx="96">
                  <c:v>5.005887554592</c:v>
                </c:pt>
                <c:pt idx="97">
                  <c:v>1.2097248955200002</c:v>
                </c:pt>
                <c:pt idx="98">
                  <c:v>10.198440090432001</c:v>
                </c:pt>
                <c:pt idx="99">
                  <c:v>861.7831042953601</c:v>
                </c:pt>
                <c:pt idx="100">
                  <c:v>1112.185482869376</c:v>
                </c:pt>
                <c:pt idx="101">
                  <c:v>0.080361781056</c:v>
                </c:pt>
                <c:pt idx="102">
                  <c:v>0.05123895091200001</c:v>
                </c:pt>
                <c:pt idx="103">
                  <c:v>0.07288344230400001</c:v>
                </c:pt>
                <c:pt idx="104">
                  <c:v>0.30811315276800005</c:v>
                </c:pt>
                <c:pt idx="105">
                  <c:v>0.9039910176</c:v>
                </c:pt>
                <c:pt idx="106">
                  <c:v>0.045040350528000005</c:v>
                </c:pt>
              </c:numCache>
            </c:numRef>
          </c:yVal>
          <c:smooth val="0"/>
        </c:ser>
        <c:axId val="65612565"/>
        <c:axId val="53642174"/>
      </c:scatterChart>
      <c:valAx>
        <c:axId val="65612565"/>
        <c:scaling>
          <c:logBase val="10"/>
          <c:orientation val="minMax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2"/>
              <c:y val="-0.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53642174"/>
        <c:crossesAt val="0.001"/>
        <c:crossBetween val="midCat"/>
        <c:dispUnits/>
      </c:valAx>
      <c:valAx>
        <c:axId val="53642174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29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65612565"/>
        <c:crossesAt val="0.0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9"/>
          <c:y val="0.41375"/>
          <c:w val="0.15575"/>
          <c:h val="0.0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Mae Nung Mae Nung  A.Muangpand  C.Lampang  Year 2023</a:t>
            </a:r>
          </a:p>
        </c:rich>
      </c:tx>
      <c:layout>
        <c:manualLayout>
          <c:xMode val="factor"/>
          <c:yMode val="factor"/>
          <c:x val="0.06375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25"/>
          <c:y val="0.184"/>
          <c:w val="0.94225"/>
          <c:h val="0.739"/>
        </c:manualLayout>
      </c:layout>
      <c:lineChart>
        <c:grouping val="standard"/>
        <c:varyColors val="0"/>
        <c:ser>
          <c:idx val="0"/>
          <c:order val="0"/>
          <c:tx>
            <c:v>Daily Gage Height Hydrograph</c:v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แม่นึง!$B$1:$B$366</c:f>
              <c:strCache/>
            </c:strRef>
          </c:cat>
          <c:val>
            <c:numRef>
              <c:f>แม่นึง!$D$1:$D$366</c:f>
              <c:numCache/>
            </c:numRef>
          </c:val>
          <c:smooth val="1"/>
        </c:ser>
        <c:ser>
          <c:idx val="2"/>
          <c:order val="1"/>
          <c:tx>
            <c:v>Observe Suspended Sediment and Water Qualities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แม่นึง!$B$1:$B$366</c:f>
              <c:strCache/>
            </c:strRef>
          </c:cat>
          <c:val>
            <c:numRef>
              <c:f>แม่นึง!$E$1:$E$366</c:f>
              <c:numCache/>
            </c:numRef>
          </c:val>
          <c:smooth val="0"/>
        </c:ser>
        <c:marker val="1"/>
        <c:axId val="13017519"/>
        <c:axId val="50048808"/>
      </c:lineChart>
      <c:dateAx>
        <c:axId val="1301751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50048808"/>
        <c:crossesAt val="293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0048808"/>
        <c:scaling>
          <c:orientation val="minMax"/>
          <c:max val="298"/>
          <c:min val="29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Gage Height  -  m.  ( m.s.l. )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017519"/>
        <c:crossesAt val="1"/>
        <c:crossBetween val="between"/>
        <c:dispUnits/>
        <c:majorUnit val="1"/>
        <c:minorUnit val="0.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1"/>
          <c:y val="0.89725"/>
          <c:w val="0.8395"/>
          <c:h val="0.05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ysDot"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Daily Gage Height Hydrograph with Date of Observe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Suspended Sediment 
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Code Mae Nung Mae Nung  A.Muangpand  C.Lampang  Year 2023</a:t>
            </a:r>
          </a:p>
        </c:rich>
      </c:tx>
      <c:layout>
        <c:manualLayout>
          <c:xMode val="factor"/>
          <c:yMode val="factor"/>
          <c:x val="0.049"/>
          <c:y val="-0.01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9"/>
          <c:y val="0.184"/>
          <c:w val="0.95"/>
          <c:h val="0.7135"/>
        </c:manualLayout>
      </c:layout>
      <c:barChart>
        <c:barDir val="col"/>
        <c:grouping val="clustered"/>
        <c:varyColors val="0"/>
        <c:ser>
          <c:idx val="0"/>
          <c:order val="0"/>
          <c:tx>
            <c:v>"แผนภูมิแท่งแสดงค่าตะกอนรายเดือน"</c:v>
          </c:tx>
          <c:spPr>
            <a:solidFill>
              <a:srgbClr val="948A54"/>
            </a:solidFill>
            <a:ln w="38100">
              <a:solidFill>
                <a:srgbClr val="9999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วันที่8,[0.034]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วันที่25,[0.000]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วันที่9,[1.064]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วันที่6,[0.344]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วันที่19,[0.345]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วันที่2,[0.222]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วันที่7,[0.280]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วันที่5,[0.232]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วันที่18,[5.006]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วันที่8,[1.210]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วันที่15,[10.198]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วันที่16,[861.783]รอบ1</a:t>
                    </a:r>
                  </a:p>
                </c:rich>
              </c:tx>
              <c:numFmt formatCode="General" sourceLinked="1"/>
              <c:spPr>
                <a:solidFill>
                  <a:srgbClr val="FFFF00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วันที่16,[1112.185]รอบ2</a:t>
                    </a:r>
                  </a:p>
                </c:rich>
              </c:tx>
              <c:numFmt formatCode="General" sourceLinked="1"/>
              <c:spPr>
                <a:solidFill>
                  <a:srgbClr val="FCD5B5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วันที่6,[0.080]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วันที่14,[0.051]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วันที่7,[0.073]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วันที่9,[0.308]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วันที่22,[0.904]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>
                <c:rich>
                  <a:bodyPr vert="horz" rot="-5400000" anchor="ctr"/>
                  <a:lstStyle/>
                  <a:p>
                    <a:pPr algn="ctr">
                      <a:defRPr/>
                    </a:pPr>
                    <a:r>
                      <a:rPr lang="en-US" cap="none" sz="1100" b="0" i="0" u="none" baseline="0">
                        <a:solidFill>
                          <a:srgbClr val="000000"/>
                        </a:solidFill>
                      </a:rPr>
                      <a:t>วันที่5,[0.045]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DATA!$B$97:$B$115</c:f>
              <c:strCache>
                <c:ptCount val="19"/>
                <c:pt idx="0">
                  <c:v>45024</c:v>
                </c:pt>
                <c:pt idx="1">
                  <c:v>45041</c:v>
                </c:pt>
                <c:pt idx="2">
                  <c:v>45055</c:v>
                </c:pt>
                <c:pt idx="3">
                  <c:v>45113</c:v>
                </c:pt>
                <c:pt idx="4">
                  <c:v>45126</c:v>
                </c:pt>
                <c:pt idx="5">
                  <c:v>45140</c:v>
                </c:pt>
                <c:pt idx="6">
                  <c:v>45145</c:v>
                </c:pt>
                <c:pt idx="7">
                  <c:v>45174</c:v>
                </c:pt>
                <c:pt idx="8">
                  <c:v>45187</c:v>
                </c:pt>
                <c:pt idx="9">
                  <c:v>45207</c:v>
                </c:pt>
                <c:pt idx="10">
                  <c:v>45214</c:v>
                </c:pt>
                <c:pt idx="11">
                  <c:v>45215</c:v>
                </c:pt>
                <c:pt idx="12">
                  <c:v>45215</c:v>
                </c:pt>
                <c:pt idx="13">
                  <c:v>45236</c:v>
                </c:pt>
                <c:pt idx="14">
                  <c:v>45244</c:v>
                </c:pt>
                <c:pt idx="15">
                  <c:v>45267</c:v>
                </c:pt>
                <c:pt idx="16">
                  <c:v>45297</c:v>
                </c:pt>
                <c:pt idx="17">
                  <c:v>45344</c:v>
                </c:pt>
                <c:pt idx="18">
                  <c:v>45356</c:v>
                </c:pt>
              </c:strCache>
            </c:strRef>
          </c:cat>
          <c:val>
            <c:numRef>
              <c:f>DATA!$G$97:$G$115</c:f>
              <c:numCache>
                <c:ptCount val="19"/>
                <c:pt idx="0">
                  <c:v>0.01038590208</c:v>
                </c:pt>
                <c:pt idx="2">
                  <c:v>1.064118914208</c:v>
                </c:pt>
                <c:pt idx="3">
                  <c:v>0.344457522432</c:v>
                </c:pt>
                <c:pt idx="4">
                  <c:v>0.34499554560000006</c:v>
                </c:pt>
                <c:pt idx="5">
                  <c:v>0.22191140044800006</c:v>
                </c:pt>
                <c:pt idx="6">
                  <c:v>0.279930678336</c:v>
                </c:pt>
                <c:pt idx="7">
                  <c:v>0.23196377894399997</c:v>
                </c:pt>
                <c:pt idx="8">
                  <c:v>5.005887554592</c:v>
                </c:pt>
                <c:pt idx="9">
                  <c:v>1.2097248955200002</c:v>
                </c:pt>
                <c:pt idx="10">
                  <c:v>10.198440090432001</c:v>
                </c:pt>
                <c:pt idx="11">
                  <c:v>861.7831042953601</c:v>
                </c:pt>
                <c:pt idx="12">
                  <c:v>1112.185482869376</c:v>
                </c:pt>
                <c:pt idx="13">
                  <c:v>0.080361781056</c:v>
                </c:pt>
                <c:pt idx="14">
                  <c:v>0.05123895091200001</c:v>
                </c:pt>
                <c:pt idx="15">
                  <c:v>0.07288344230400001</c:v>
                </c:pt>
                <c:pt idx="16">
                  <c:v>0.30811315276800005</c:v>
                </c:pt>
                <c:pt idx="17">
                  <c:v>0.9039910176</c:v>
                </c:pt>
                <c:pt idx="18">
                  <c:v>0.045040350528000005</c:v>
                </c:pt>
              </c:numCache>
            </c:numRef>
          </c:val>
        </c:ser>
        <c:axId val="47786089"/>
        <c:axId val="27421618"/>
      </c:barChart>
      <c:dateAx>
        <c:axId val="47786089"/>
        <c:scaling>
          <c:orientation val="minMax"/>
          <c:max val="45382"/>
          <c:min val="45017"/>
        </c:scaling>
        <c:axPos val="b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6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27421618"/>
        <c:crossesAt val="0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27421618"/>
        <c:scaling>
          <c:orientation val="minMax"/>
          <c:max val="1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mg/L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786089"/>
        <c:crosses val="autoZero"/>
        <c:crossBetween val="between"/>
        <c:dispUnits/>
        <c:majorUnit val="200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75"/>
          <c:y val="0.8545"/>
          <c:w val="0.31475"/>
          <c:h val="0.05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Station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แมนึง 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Mae Nung D.A. - Km</a:t>
            </a:r>
            <a:r>
              <a:rPr lang="en-US" cap="none" sz="1800" b="1" i="0" u="none" baseline="30000">
                <a:solidFill>
                  <a:srgbClr val="000000"/>
                </a:solidFill>
              </a:rPr>
              <a:t>2</a:t>
            </a:r>
            <a:r>
              <a:rPr lang="en-US" cap="none" sz="1800" b="1" i="0" u="none" baseline="0">
                <a:solidFill>
                  <a:srgbClr val="000000"/>
                </a:solidFill>
              </a:rPr>
              <a:t>.</a:t>
            </a:r>
          </a:p>
        </c:rich>
      </c:tx>
      <c:layout>
        <c:manualLayout>
          <c:xMode val="factor"/>
          <c:yMode val="factor"/>
          <c:x val="0.01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55"/>
          <c:y val="0.09475"/>
          <c:w val="0.763"/>
          <c:h val="0.81275"/>
        </c:manualLayout>
      </c:layout>
      <c:scatterChart>
        <c:scatterStyle val="lineMarker"/>
        <c:varyColors val="0"/>
        <c:ser>
          <c:idx val="1"/>
          <c:order val="0"/>
          <c:tx>
            <c:v>2023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#,##0.0000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DATA!$D$97:$D$115</c:f>
              <c:numCache>
                <c:ptCount val="19"/>
                <c:pt idx="0">
                  <c:v>0.03</c:v>
                </c:pt>
                <c:pt idx="1">
                  <c:v>0.023</c:v>
                </c:pt>
                <c:pt idx="2">
                  <c:v>0.223</c:v>
                </c:pt>
                <c:pt idx="3">
                  <c:v>0.094</c:v>
                </c:pt>
                <c:pt idx="4">
                  <c:v>0.15</c:v>
                </c:pt>
                <c:pt idx="5">
                  <c:v>0.128</c:v>
                </c:pt>
                <c:pt idx="6">
                  <c:v>0.106</c:v>
                </c:pt>
                <c:pt idx="7">
                  <c:v>0.047</c:v>
                </c:pt>
                <c:pt idx="8">
                  <c:v>0.659</c:v>
                </c:pt>
                <c:pt idx="9">
                  <c:v>0.965</c:v>
                </c:pt>
                <c:pt idx="10">
                  <c:v>2.999</c:v>
                </c:pt>
                <c:pt idx="11">
                  <c:v>17.238</c:v>
                </c:pt>
                <c:pt idx="12">
                  <c:v>25.006</c:v>
                </c:pt>
                <c:pt idx="13">
                  <c:v>0.067</c:v>
                </c:pt>
                <c:pt idx="14">
                  <c:v>0.064</c:v>
                </c:pt>
                <c:pt idx="15">
                  <c:v>0.031</c:v>
                </c:pt>
                <c:pt idx="16">
                  <c:v>0.136</c:v>
                </c:pt>
                <c:pt idx="17">
                  <c:v>0.3</c:v>
                </c:pt>
                <c:pt idx="18">
                  <c:v>0.034</c:v>
                </c:pt>
              </c:numCache>
            </c:numRef>
          </c:xVal>
          <c:yVal>
            <c:numRef>
              <c:f>DATA!$G$97:$G$115</c:f>
              <c:numCache>
                <c:ptCount val="19"/>
                <c:pt idx="0">
                  <c:v>0.01038590208</c:v>
                </c:pt>
                <c:pt idx="2">
                  <c:v>1.064118914208</c:v>
                </c:pt>
                <c:pt idx="3">
                  <c:v>0.344457522432</c:v>
                </c:pt>
                <c:pt idx="4">
                  <c:v>0.34499554560000006</c:v>
                </c:pt>
                <c:pt idx="5">
                  <c:v>0.22191140044800006</c:v>
                </c:pt>
                <c:pt idx="6">
                  <c:v>0.279930678336</c:v>
                </c:pt>
                <c:pt idx="7">
                  <c:v>0.23196377894399997</c:v>
                </c:pt>
                <c:pt idx="8">
                  <c:v>5.005887554592</c:v>
                </c:pt>
                <c:pt idx="9">
                  <c:v>1.2097248955200002</c:v>
                </c:pt>
                <c:pt idx="10">
                  <c:v>10.198440090432001</c:v>
                </c:pt>
                <c:pt idx="11">
                  <c:v>861.7831042953601</c:v>
                </c:pt>
                <c:pt idx="12">
                  <c:v>1112.185482869376</c:v>
                </c:pt>
                <c:pt idx="13">
                  <c:v>0.080361781056</c:v>
                </c:pt>
                <c:pt idx="14">
                  <c:v>0.05123895091200001</c:v>
                </c:pt>
                <c:pt idx="15">
                  <c:v>0.07288344230400001</c:v>
                </c:pt>
                <c:pt idx="16">
                  <c:v>0.30811315276800005</c:v>
                </c:pt>
                <c:pt idx="17">
                  <c:v>0.9039910176</c:v>
                </c:pt>
                <c:pt idx="18">
                  <c:v>0.045040350528000005</c:v>
                </c:pt>
              </c:numCache>
            </c:numRef>
          </c:yVal>
          <c:smooth val="0"/>
        </c:ser>
        <c:axId val="45467971"/>
        <c:axId val="6558556"/>
      </c:scatterChart>
      <c:valAx>
        <c:axId val="45467971"/>
        <c:scaling>
          <c:logBase val="10"/>
          <c:orientation val="minMax"/>
          <c:max val="100"/>
          <c:min val="0.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Qw - c.m.s.</a:t>
                </a:r>
              </a:p>
            </c:rich>
          </c:tx>
          <c:layout>
            <c:manualLayout>
              <c:xMode val="factor"/>
              <c:yMode val="factor"/>
              <c:x val="-0.0145"/>
              <c:y val="0.00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in"/>
        <c:minorTickMark val="in"/>
        <c:tickLblPos val="nextTo"/>
        <c:spPr>
          <a:ln w="3175">
            <a:solidFill>
              <a:srgbClr val="000000"/>
            </a:solidFill>
          </a:ln>
        </c:spPr>
        <c:crossAx val="6558556"/>
        <c:crossesAt val="0.001"/>
        <c:crossBetween val="midCat"/>
        <c:dispUnits/>
      </c:valAx>
      <c:valAx>
        <c:axId val="6558556"/>
        <c:scaling>
          <c:logBase val="10"/>
          <c:orientation val="minMax"/>
          <c:max val="10000"/>
          <c:min val="0.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00"/>
                    </a:solidFill>
                  </a:rPr>
                  <a:t>Qs - Tons/day</a:t>
                </a:r>
              </a:p>
            </c:rich>
          </c:tx>
          <c:layout>
            <c:manualLayout>
              <c:xMode val="factor"/>
              <c:yMode val="factor"/>
              <c:x val="-0.0147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45467971"/>
        <c:crossesAt val="0.0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5"/>
          <c:y val="0.44875"/>
          <c:w val="0.13775"/>
          <c:h val="0.04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209550</xdr:rowOff>
    </xdr:from>
    <xdr:to>
      <xdr:col>9</xdr:col>
      <xdr:colOff>0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0" y="209550"/>
        <a:ext cx="58293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8</xdr:col>
      <xdr:colOff>533400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0" y="5029200"/>
        <a:ext cx="5715000" cy="4781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0</xdr:row>
      <xdr:rowOff>28575</xdr:rowOff>
    </xdr:from>
    <xdr:to>
      <xdr:col>15</xdr:col>
      <xdr:colOff>95250</xdr:colOff>
      <xdr:row>15</xdr:row>
      <xdr:rowOff>266700</xdr:rowOff>
    </xdr:to>
    <xdr:graphicFrame>
      <xdr:nvGraphicFramePr>
        <xdr:cNvPr id="1" name="Chart 1"/>
        <xdr:cNvGraphicFramePr/>
      </xdr:nvGraphicFramePr>
      <xdr:xfrm>
        <a:off x="2895600" y="28575"/>
        <a:ext cx="59055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762000</xdr:colOff>
      <xdr:row>0</xdr:row>
      <xdr:rowOff>0</xdr:rowOff>
    </xdr:from>
    <xdr:to>
      <xdr:col>24</xdr:col>
      <xdr:colOff>9525</xdr:colOff>
      <xdr:row>15</xdr:row>
      <xdr:rowOff>238125</xdr:rowOff>
    </xdr:to>
    <xdr:graphicFrame>
      <xdr:nvGraphicFramePr>
        <xdr:cNvPr id="2" name="Chart 1"/>
        <xdr:cNvGraphicFramePr/>
      </xdr:nvGraphicFramePr>
      <xdr:xfrm>
        <a:off x="9467850" y="0"/>
        <a:ext cx="610552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16</xdr:col>
      <xdr:colOff>9525</xdr:colOff>
      <xdr:row>19</xdr:row>
      <xdr:rowOff>28575</xdr:rowOff>
    </xdr:from>
    <xdr:to>
      <xdr:col>23</xdr:col>
      <xdr:colOff>752475</xdr:colOff>
      <xdr:row>28</xdr:row>
      <xdr:rowOff>28575</xdr:rowOff>
    </xdr:to>
    <xdr:pic>
      <xdr:nvPicPr>
        <xdr:cNvPr id="3" name="รูปภาพ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77375" y="5457825"/>
          <a:ext cx="6076950" cy="2571750"/>
        </a:xfrm>
        <a:prstGeom prst="rect">
          <a:avLst/>
        </a:prstGeom>
        <a:noFill/>
        <a:ln w="38100" cmpd="sng">
          <a:solidFill>
            <a:srgbClr val="FFC000"/>
          </a:solidFill>
          <a:headEnd type="none"/>
          <a:tailEnd type="none"/>
        </a:ln>
      </xdr:spPr>
    </xdr:pic>
    <xdr:clientData/>
  </xdr:twoCellAnchor>
  <xdr:twoCellAnchor>
    <xdr:from>
      <xdr:col>6</xdr:col>
      <xdr:colOff>0</xdr:colOff>
      <xdr:row>17</xdr:row>
      <xdr:rowOff>0</xdr:rowOff>
    </xdr:from>
    <xdr:to>
      <xdr:col>15</xdr:col>
      <xdr:colOff>0</xdr:colOff>
      <xdr:row>32</xdr:row>
      <xdr:rowOff>247650</xdr:rowOff>
    </xdr:to>
    <xdr:graphicFrame>
      <xdr:nvGraphicFramePr>
        <xdr:cNvPr id="4" name="Chart 1"/>
        <xdr:cNvGraphicFramePr/>
      </xdr:nvGraphicFramePr>
      <xdr:xfrm>
        <a:off x="2876550" y="4857750"/>
        <a:ext cx="5829300" cy="45339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66675</xdr:colOff>
      <xdr:row>7</xdr:row>
      <xdr:rowOff>123825</xdr:rowOff>
    </xdr:from>
    <xdr:to>
      <xdr:col>18</xdr:col>
      <xdr:colOff>476250</xdr:colOff>
      <xdr:row>10</xdr:row>
      <xdr:rowOff>190500</xdr:rowOff>
    </xdr:to>
    <xdr:sp>
      <xdr:nvSpPr>
        <xdr:cNvPr id="5" name="กล่องข้อความ 1"/>
        <xdr:cNvSpPr txBox="1">
          <a:spLocks noChangeArrowheads="1"/>
        </xdr:cNvSpPr>
      </xdr:nvSpPr>
      <xdr:spPr>
        <a:xfrm>
          <a:off x="11058525" y="2124075"/>
          <a:ext cx="409575" cy="9239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900" b="0" i="0" u="none" baseline="0">
              <a:solidFill>
                <a:srgbClr val="FF0000"/>
              </a:solidFill>
            </a:rPr>
            <a:t>น้ำตื่นเขินสำรวจตะกอนไม่ได้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P738"/>
  <sheetViews>
    <sheetView zoomScalePageLayoutView="0" workbookViewId="0" topLeftCell="A310">
      <selection activeCell="K323" sqref="K323"/>
    </sheetView>
  </sheetViews>
  <sheetFormatPr defaultColWidth="9.140625" defaultRowHeight="23.25"/>
  <cols>
    <col min="1" max="1" width="9.421875" style="62" bestFit="1" customWidth="1"/>
    <col min="2" max="2" width="9.140625" style="105" customWidth="1"/>
    <col min="3" max="5" width="9.140625" style="72" customWidth="1"/>
    <col min="6" max="6" width="11.00390625" style="0" customWidth="1"/>
    <col min="7" max="7" width="9.140625" style="81" customWidth="1"/>
    <col min="8" max="8" width="9.140625" style="105" customWidth="1"/>
    <col min="9" max="10" width="9.140625" style="81" customWidth="1"/>
  </cols>
  <sheetData>
    <row r="1" spans="1:10" s="43" customFormat="1" ht="21">
      <c r="A1" s="309" t="s">
        <v>115</v>
      </c>
      <c r="B1" s="310"/>
      <c r="C1" s="310"/>
      <c r="D1" s="310"/>
      <c r="E1" s="310"/>
      <c r="F1" s="310"/>
      <c r="G1" s="310"/>
      <c r="H1" s="310"/>
      <c r="I1" s="310"/>
      <c r="J1" s="311"/>
    </row>
    <row r="2" spans="1:10" s="43" customFormat="1" ht="21">
      <c r="A2" s="57" t="s">
        <v>74</v>
      </c>
      <c r="B2" s="44" t="s">
        <v>75</v>
      </c>
      <c r="C2" s="65" t="s">
        <v>76</v>
      </c>
      <c r="D2" s="66" t="s">
        <v>76</v>
      </c>
      <c r="E2" s="65" t="s">
        <v>77</v>
      </c>
      <c r="F2" s="45" t="s">
        <v>77</v>
      </c>
      <c r="G2" s="74" t="s">
        <v>77</v>
      </c>
      <c r="H2" s="44" t="s">
        <v>78</v>
      </c>
      <c r="I2" s="73" t="s">
        <v>77</v>
      </c>
      <c r="J2" s="74" t="s">
        <v>77</v>
      </c>
    </row>
    <row r="3" spans="1:10" s="43" customFormat="1" ht="21">
      <c r="A3" s="58" t="s">
        <v>79</v>
      </c>
      <c r="B3" s="46" t="s">
        <v>80</v>
      </c>
      <c r="C3" s="67" t="s">
        <v>81</v>
      </c>
      <c r="D3" s="68" t="s">
        <v>81</v>
      </c>
      <c r="E3" s="67" t="s">
        <v>82</v>
      </c>
      <c r="F3" s="47" t="s">
        <v>82</v>
      </c>
      <c r="G3" s="76" t="s">
        <v>83</v>
      </c>
      <c r="H3" s="46" t="s">
        <v>84</v>
      </c>
      <c r="I3" s="75" t="s">
        <v>85</v>
      </c>
      <c r="J3" s="76" t="s">
        <v>86</v>
      </c>
    </row>
    <row r="4" spans="1:10" s="43" customFormat="1" ht="18.75" customHeight="1">
      <c r="A4" s="59"/>
      <c r="B4" s="46" t="s">
        <v>87</v>
      </c>
      <c r="C4" s="67" t="s">
        <v>88</v>
      </c>
      <c r="D4" s="68" t="s">
        <v>89</v>
      </c>
      <c r="E4" s="67" t="s">
        <v>90</v>
      </c>
      <c r="F4" s="47" t="s">
        <v>91</v>
      </c>
      <c r="G4" s="76" t="s">
        <v>92</v>
      </c>
      <c r="H4" s="46" t="s">
        <v>93</v>
      </c>
      <c r="I4" s="77"/>
      <c r="J4" s="78"/>
    </row>
    <row r="5" spans="1:10" s="43" customFormat="1" ht="18.75" customHeight="1">
      <c r="A5" s="60"/>
      <c r="B5" s="106"/>
      <c r="C5" s="69" t="s">
        <v>37</v>
      </c>
      <c r="D5" s="70" t="s">
        <v>36</v>
      </c>
      <c r="E5" s="69" t="s">
        <v>38</v>
      </c>
      <c r="F5" s="48"/>
      <c r="G5" s="194" t="s">
        <v>94</v>
      </c>
      <c r="H5" s="106"/>
      <c r="I5" s="79" t="s">
        <v>95</v>
      </c>
      <c r="J5" s="76" t="s">
        <v>96</v>
      </c>
    </row>
    <row r="6" spans="1:10" s="43" customFormat="1" ht="18.75" customHeight="1">
      <c r="A6" s="61">
        <v>22944</v>
      </c>
      <c r="B6" s="63">
        <v>25</v>
      </c>
      <c r="C6" s="71">
        <v>87.0565</v>
      </c>
      <c r="D6" s="71">
        <v>87.267</v>
      </c>
      <c r="E6" s="71">
        <f aca="true" t="shared" si="0" ref="E6:E44">D6-C6</f>
        <v>0.21049999999999613</v>
      </c>
      <c r="F6" s="129" t="s">
        <v>103</v>
      </c>
      <c r="G6" s="80">
        <f aca="true" t="shared" si="1" ref="G6:G187">I6-J6</f>
        <v>268.13</v>
      </c>
      <c r="H6" s="63">
        <v>1</v>
      </c>
      <c r="I6" s="80">
        <v>666.1</v>
      </c>
      <c r="J6" s="80">
        <v>397.97</v>
      </c>
    </row>
    <row r="7" spans="1:10" s="43" customFormat="1" ht="18.75" customHeight="1">
      <c r="A7" s="130"/>
      <c r="B7" s="63">
        <v>26</v>
      </c>
      <c r="C7" s="71">
        <v>85.8086</v>
      </c>
      <c r="D7" s="71">
        <v>85.9875</v>
      </c>
      <c r="E7" s="71">
        <f t="shared" si="0"/>
        <v>0.17889999999999873</v>
      </c>
      <c r="F7" s="129">
        <f aca="true" t="shared" si="2" ref="F7:F70">((10^6)*E7/G7)</f>
        <v>648.047525900162</v>
      </c>
      <c r="G7" s="80">
        <f t="shared" si="1"/>
        <v>276.06</v>
      </c>
      <c r="H7" s="63">
        <v>2</v>
      </c>
      <c r="I7" s="80">
        <v>643.49</v>
      </c>
      <c r="J7" s="80">
        <v>367.43</v>
      </c>
    </row>
    <row r="8" spans="1:10" s="43" customFormat="1" ht="18.75" customHeight="1">
      <c r="A8" s="130"/>
      <c r="B8" s="63">
        <v>27</v>
      </c>
      <c r="C8" s="71">
        <v>85.9667</v>
      </c>
      <c r="D8" s="71">
        <v>86.1282</v>
      </c>
      <c r="E8" s="71">
        <f t="shared" si="0"/>
        <v>0.16150000000000375</v>
      </c>
      <c r="F8" s="129">
        <f t="shared" si="2"/>
        <v>609.5259661835889</v>
      </c>
      <c r="G8" s="80">
        <f t="shared" si="1"/>
        <v>264.96000000000004</v>
      </c>
      <c r="H8" s="63">
        <v>3</v>
      </c>
      <c r="I8" s="80">
        <v>699.86</v>
      </c>
      <c r="J8" s="80">
        <v>434.9</v>
      </c>
    </row>
    <row r="9" spans="1:10" s="43" customFormat="1" ht="18.75" customHeight="1">
      <c r="A9" s="130">
        <v>22954</v>
      </c>
      <c r="B9" s="63">
        <v>7</v>
      </c>
      <c r="C9" s="71">
        <v>86.3931</v>
      </c>
      <c r="D9" s="71">
        <v>86.4056</v>
      </c>
      <c r="E9" s="71">
        <f t="shared" si="0"/>
        <v>0.012500000000002842</v>
      </c>
      <c r="F9" s="129">
        <f t="shared" si="2"/>
        <v>47.541170653796975</v>
      </c>
      <c r="G9" s="80">
        <f t="shared" si="1"/>
        <v>262.93000000000006</v>
      </c>
      <c r="H9" s="63">
        <v>4</v>
      </c>
      <c r="I9" s="80">
        <v>803.22</v>
      </c>
      <c r="J9" s="80">
        <v>540.29</v>
      </c>
    </row>
    <row r="10" spans="1:10" s="43" customFormat="1" ht="18.75" customHeight="1">
      <c r="A10" s="130"/>
      <c r="B10" s="63">
        <v>8</v>
      </c>
      <c r="C10" s="71">
        <v>84.7984</v>
      </c>
      <c r="D10" s="71">
        <v>84.8099</v>
      </c>
      <c r="E10" s="71">
        <f t="shared" si="0"/>
        <v>0.011499999999998067</v>
      </c>
      <c r="F10" s="129">
        <f t="shared" si="2"/>
        <v>32.87029097352674</v>
      </c>
      <c r="G10" s="80">
        <f t="shared" si="1"/>
        <v>349.86000000000007</v>
      </c>
      <c r="H10" s="63">
        <v>5</v>
      </c>
      <c r="I10" s="80">
        <v>664.32</v>
      </c>
      <c r="J10" s="80">
        <v>314.46</v>
      </c>
    </row>
    <row r="11" spans="1:10" s="43" customFormat="1" ht="18.75" customHeight="1">
      <c r="A11" s="130"/>
      <c r="B11" s="63">
        <v>9</v>
      </c>
      <c r="C11" s="71">
        <v>87.6588</v>
      </c>
      <c r="D11" s="71">
        <v>87.6722</v>
      </c>
      <c r="E11" s="71">
        <f t="shared" si="0"/>
        <v>0.013400000000004297</v>
      </c>
      <c r="F11" s="129">
        <f t="shared" si="2"/>
        <v>46.04178119847546</v>
      </c>
      <c r="G11" s="80">
        <f t="shared" si="1"/>
        <v>291.03999999999996</v>
      </c>
      <c r="H11" s="63">
        <v>6</v>
      </c>
      <c r="I11" s="80">
        <v>865.23</v>
      </c>
      <c r="J11" s="80">
        <v>574.19</v>
      </c>
    </row>
    <row r="12" spans="1:10" s="43" customFormat="1" ht="18.75" customHeight="1">
      <c r="A12" s="130">
        <v>22969</v>
      </c>
      <c r="B12" s="63">
        <v>10</v>
      </c>
      <c r="C12" s="71">
        <v>85.0968</v>
      </c>
      <c r="D12" s="71">
        <v>85.1052</v>
      </c>
      <c r="E12" s="71">
        <f t="shared" si="0"/>
        <v>0.008399999999994634</v>
      </c>
      <c r="F12" s="129">
        <f t="shared" si="2"/>
        <v>31.90398419991125</v>
      </c>
      <c r="G12" s="80">
        <f t="shared" si="1"/>
        <v>263.29</v>
      </c>
      <c r="H12" s="63">
        <v>7</v>
      </c>
      <c r="I12" s="80">
        <v>707.58</v>
      </c>
      <c r="J12" s="80">
        <v>444.29</v>
      </c>
    </row>
    <row r="13" spans="1:10" s="43" customFormat="1" ht="18.75" customHeight="1">
      <c r="A13" s="130"/>
      <c r="B13" s="63">
        <v>11</v>
      </c>
      <c r="C13" s="71">
        <v>86.1024</v>
      </c>
      <c r="D13" s="71">
        <v>86.1057</v>
      </c>
      <c r="E13" s="71">
        <f t="shared" si="0"/>
        <v>0.003299999999995862</v>
      </c>
      <c r="F13" s="129">
        <f t="shared" si="2"/>
        <v>12.182066521451002</v>
      </c>
      <c r="G13" s="80">
        <f t="shared" si="1"/>
        <v>270.89</v>
      </c>
      <c r="H13" s="63">
        <v>8</v>
      </c>
      <c r="I13" s="80">
        <v>815.88</v>
      </c>
      <c r="J13" s="80">
        <v>544.99</v>
      </c>
    </row>
    <row r="14" spans="1:10" s="43" customFormat="1" ht="18.75" customHeight="1">
      <c r="A14" s="130"/>
      <c r="B14" s="63">
        <v>12</v>
      </c>
      <c r="C14" s="71">
        <v>84.842</v>
      </c>
      <c r="D14" s="71">
        <v>84.8493</v>
      </c>
      <c r="E14" s="71">
        <f t="shared" si="0"/>
        <v>0.00730000000000075</v>
      </c>
      <c r="F14" s="129">
        <f t="shared" si="2"/>
        <v>24.369888165584214</v>
      </c>
      <c r="G14" s="80">
        <f t="shared" si="1"/>
        <v>299.54999999999995</v>
      </c>
      <c r="H14" s="63">
        <v>9</v>
      </c>
      <c r="I14" s="80">
        <v>648.67</v>
      </c>
      <c r="J14" s="80">
        <v>349.12</v>
      </c>
    </row>
    <row r="15" spans="1:10" s="43" customFormat="1" ht="18.75" customHeight="1">
      <c r="A15" s="130">
        <v>22989</v>
      </c>
      <c r="B15" s="63">
        <v>7</v>
      </c>
      <c r="C15" s="71">
        <v>86.3934</v>
      </c>
      <c r="D15" s="71">
        <v>86.4015</v>
      </c>
      <c r="E15" s="71">
        <f t="shared" si="0"/>
        <v>0.008099999999998886</v>
      </c>
      <c r="F15" s="129">
        <f t="shared" si="2"/>
        <v>25.49013437391474</v>
      </c>
      <c r="G15" s="80">
        <f t="shared" si="1"/>
        <v>317.77</v>
      </c>
      <c r="H15" s="63">
        <v>10</v>
      </c>
      <c r="I15" s="80">
        <v>650.42</v>
      </c>
      <c r="J15" s="80">
        <v>332.65</v>
      </c>
    </row>
    <row r="16" spans="1:10" s="43" customFormat="1" ht="18.75" customHeight="1">
      <c r="A16" s="130"/>
      <c r="B16" s="63">
        <v>8</v>
      </c>
      <c r="C16" s="71">
        <v>84.807</v>
      </c>
      <c r="D16" s="71">
        <v>84.8078</v>
      </c>
      <c r="E16" s="71">
        <f t="shared" si="0"/>
        <v>0.0007999999999981355</v>
      </c>
      <c r="F16" s="129">
        <f t="shared" si="2"/>
        <v>2.883818175257329</v>
      </c>
      <c r="G16" s="80">
        <f t="shared" si="1"/>
        <v>277.40999999999997</v>
      </c>
      <c r="H16" s="63">
        <v>11</v>
      </c>
      <c r="I16" s="80">
        <v>835.66</v>
      </c>
      <c r="J16" s="80">
        <v>558.25</v>
      </c>
    </row>
    <row r="17" spans="1:10" s="43" customFormat="1" ht="18.75" customHeight="1">
      <c r="A17" s="130"/>
      <c r="B17" s="63">
        <v>9</v>
      </c>
      <c r="C17" s="71">
        <v>87.649</v>
      </c>
      <c r="D17" s="71">
        <v>87.6495</v>
      </c>
      <c r="E17" s="71">
        <f t="shared" si="0"/>
        <v>0.0005000000000023874</v>
      </c>
      <c r="F17" s="129">
        <f t="shared" si="2"/>
        <v>1.6105653084309466</v>
      </c>
      <c r="G17" s="80">
        <f t="shared" si="1"/>
        <v>310.45000000000005</v>
      </c>
      <c r="H17" s="63">
        <v>12</v>
      </c>
      <c r="I17" s="80">
        <v>678.08</v>
      </c>
      <c r="J17" s="80">
        <v>367.63</v>
      </c>
    </row>
    <row r="18" spans="1:10" s="43" customFormat="1" ht="18.75" customHeight="1">
      <c r="A18" s="130">
        <v>23003</v>
      </c>
      <c r="B18" s="63">
        <v>10</v>
      </c>
      <c r="C18" s="71">
        <v>85.0887</v>
      </c>
      <c r="D18" s="71">
        <v>85.0929</v>
      </c>
      <c r="E18" s="71">
        <f t="shared" si="0"/>
        <v>0.004199999999997317</v>
      </c>
      <c r="F18" s="129">
        <f t="shared" si="2"/>
        <v>17.00404858298509</v>
      </c>
      <c r="G18" s="80">
        <f t="shared" si="1"/>
        <v>247</v>
      </c>
      <c r="H18" s="63">
        <v>13</v>
      </c>
      <c r="I18" s="80">
        <v>829.97</v>
      </c>
      <c r="J18" s="80">
        <v>582.97</v>
      </c>
    </row>
    <row r="19" spans="1:10" s="43" customFormat="1" ht="18.75" customHeight="1">
      <c r="A19" s="130"/>
      <c r="B19" s="63">
        <v>11</v>
      </c>
      <c r="C19" s="71">
        <v>86.0998</v>
      </c>
      <c r="D19" s="71">
        <v>86.1047</v>
      </c>
      <c r="E19" s="71">
        <f t="shared" si="0"/>
        <v>0.004899999999992133</v>
      </c>
      <c r="F19" s="129">
        <f t="shared" si="2"/>
        <v>17.80976265762415</v>
      </c>
      <c r="G19" s="80">
        <f t="shared" si="1"/>
        <v>275.13</v>
      </c>
      <c r="H19" s="63">
        <v>14</v>
      </c>
      <c r="I19" s="80">
        <v>794.91</v>
      </c>
      <c r="J19" s="80">
        <v>519.78</v>
      </c>
    </row>
    <row r="20" spans="1:10" s="43" customFormat="1" ht="18.75" customHeight="1">
      <c r="A20" s="130"/>
      <c r="B20" s="63">
        <v>12</v>
      </c>
      <c r="C20" s="71">
        <v>84.859</v>
      </c>
      <c r="D20" s="71">
        <v>84.8596</v>
      </c>
      <c r="E20" s="71">
        <f t="shared" si="0"/>
        <v>0.0006000000000057071</v>
      </c>
      <c r="F20" s="129">
        <f t="shared" si="2"/>
        <v>1.880995673727842</v>
      </c>
      <c r="G20" s="80">
        <f t="shared" si="1"/>
        <v>318.98</v>
      </c>
      <c r="H20" s="63">
        <v>15</v>
      </c>
      <c r="I20" s="80">
        <v>688.74</v>
      </c>
      <c r="J20" s="80">
        <v>369.76</v>
      </c>
    </row>
    <row r="21" spans="1:16" s="43" customFormat="1" ht="18.75" customHeight="1">
      <c r="A21" s="130"/>
      <c r="B21" s="63"/>
      <c r="C21" s="71"/>
      <c r="D21" s="71"/>
      <c r="E21" s="71">
        <f t="shared" si="0"/>
        <v>0</v>
      </c>
      <c r="F21" s="129" t="e">
        <f t="shared" si="2"/>
        <v>#DIV/0!</v>
      </c>
      <c r="G21" s="80">
        <f t="shared" si="1"/>
        <v>0</v>
      </c>
      <c r="H21" s="63">
        <v>16</v>
      </c>
      <c r="I21" s="80"/>
      <c r="J21" s="80"/>
      <c r="K21" s="158" t="s">
        <v>107</v>
      </c>
      <c r="L21" s="158"/>
      <c r="M21" s="159"/>
      <c r="N21" s="159"/>
      <c r="O21" s="159"/>
      <c r="P21" s="159"/>
    </row>
    <row r="22" spans="1:16" s="43" customFormat="1" ht="18.75" customHeight="1">
      <c r="A22" s="130"/>
      <c r="B22" s="63"/>
      <c r="C22" s="71"/>
      <c r="D22" s="71"/>
      <c r="E22" s="71">
        <f t="shared" si="0"/>
        <v>0</v>
      </c>
      <c r="F22" s="129" t="e">
        <f t="shared" si="2"/>
        <v>#DIV/0!</v>
      </c>
      <c r="G22" s="80">
        <f t="shared" si="1"/>
        <v>0</v>
      </c>
      <c r="H22" s="63">
        <v>17</v>
      </c>
      <c r="I22" s="80"/>
      <c r="J22" s="80"/>
      <c r="K22" s="158" t="s">
        <v>108</v>
      </c>
      <c r="L22" s="158"/>
      <c r="M22" s="159"/>
      <c r="N22" s="159"/>
      <c r="O22" s="159"/>
      <c r="P22" s="159"/>
    </row>
    <row r="23" spans="1:16" s="135" customFormat="1" ht="18.75" customHeight="1" thickBot="1">
      <c r="A23" s="132"/>
      <c r="B23" s="124"/>
      <c r="C23" s="125"/>
      <c r="D23" s="125"/>
      <c r="E23" s="191">
        <f t="shared" si="0"/>
        <v>0</v>
      </c>
      <c r="F23" s="133" t="e">
        <f t="shared" si="2"/>
        <v>#DIV/0!</v>
      </c>
      <c r="G23" s="195">
        <f t="shared" si="1"/>
        <v>0</v>
      </c>
      <c r="H23" s="124">
        <v>18</v>
      </c>
      <c r="I23" s="127"/>
      <c r="J23" s="127"/>
      <c r="K23" s="160" t="s">
        <v>109</v>
      </c>
      <c r="L23" s="160"/>
      <c r="M23" s="161"/>
      <c r="N23" s="161"/>
      <c r="O23" s="161"/>
      <c r="P23" s="161"/>
    </row>
    <row r="24" spans="1:10" s="43" customFormat="1" ht="18.75" customHeight="1" thickTop="1">
      <c r="A24" s="136">
        <v>23170</v>
      </c>
      <c r="B24" s="88">
        <v>13</v>
      </c>
      <c r="C24" s="89">
        <v>87.2012</v>
      </c>
      <c r="D24" s="89">
        <v>87.2085</v>
      </c>
      <c r="E24" s="192">
        <f t="shared" si="0"/>
        <v>0.00730000000000075</v>
      </c>
      <c r="F24" s="162">
        <f t="shared" si="2"/>
        <v>25.503074343211118</v>
      </c>
      <c r="G24" s="196">
        <f t="shared" si="1"/>
        <v>286.24</v>
      </c>
      <c r="H24" s="63">
        <v>1</v>
      </c>
      <c r="I24" s="94">
        <v>852.25</v>
      </c>
      <c r="J24" s="94">
        <v>566.01</v>
      </c>
    </row>
    <row r="25" spans="1:10" s="43" customFormat="1" ht="18.75" customHeight="1">
      <c r="A25" s="130"/>
      <c r="B25" s="63">
        <v>14</v>
      </c>
      <c r="C25" s="71">
        <v>86.0004</v>
      </c>
      <c r="D25" s="71">
        <v>86.0073</v>
      </c>
      <c r="E25" s="71">
        <f t="shared" si="0"/>
        <v>0.0069000000000016826</v>
      </c>
      <c r="F25" s="129">
        <f t="shared" si="2"/>
        <v>22.159419358987996</v>
      </c>
      <c r="G25" s="80">
        <f t="shared" si="1"/>
        <v>311.38</v>
      </c>
      <c r="H25" s="63">
        <v>2</v>
      </c>
      <c r="I25" s="80">
        <v>667.14</v>
      </c>
      <c r="J25" s="80">
        <v>355.76</v>
      </c>
    </row>
    <row r="26" spans="1:10" s="43" customFormat="1" ht="18.75" customHeight="1">
      <c r="A26" s="130"/>
      <c r="B26" s="63">
        <v>15</v>
      </c>
      <c r="C26" s="71">
        <v>87.0515</v>
      </c>
      <c r="D26" s="71">
        <v>87.0577</v>
      </c>
      <c r="E26" s="71">
        <f t="shared" si="0"/>
        <v>0.006199999999992656</v>
      </c>
      <c r="F26" s="129">
        <f t="shared" si="2"/>
        <v>18.27614668079429</v>
      </c>
      <c r="G26" s="80">
        <f t="shared" si="1"/>
        <v>339.24</v>
      </c>
      <c r="H26" s="63">
        <v>3</v>
      </c>
      <c r="I26" s="80">
        <v>708.71</v>
      </c>
      <c r="J26" s="80">
        <v>369.47</v>
      </c>
    </row>
    <row r="27" spans="1:10" s="43" customFormat="1" ht="18.75" customHeight="1">
      <c r="A27" s="130">
        <v>23184</v>
      </c>
      <c r="B27" s="63">
        <v>16</v>
      </c>
      <c r="C27" s="71">
        <v>85.7426</v>
      </c>
      <c r="D27" s="71">
        <v>85.7579</v>
      </c>
      <c r="E27" s="71">
        <f t="shared" si="0"/>
        <v>0.015300000000010527</v>
      </c>
      <c r="F27" s="129">
        <f t="shared" si="2"/>
        <v>45.08088040310713</v>
      </c>
      <c r="G27" s="80">
        <f t="shared" si="1"/>
        <v>339.39</v>
      </c>
      <c r="H27" s="63">
        <v>4</v>
      </c>
      <c r="I27" s="80">
        <v>686.01</v>
      </c>
      <c r="J27" s="80">
        <v>346.62</v>
      </c>
    </row>
    <row r="28" spans="1:10" s="43" customFormat="1" ht="18.75" customHeight="1">
      <c r="A28" s="130"/>
      <c r="B28" s="63">
        <v>17</v>
      </c>
      <c r="C28" s="71">
        <v>89.458</v>
      </c>
      <c r="D28" s="71">
        <v>89.4989</v>
      </c>
      <c r="E28" s="71">
        <f t="shared" si="0"/>
        <v>0.04090000000000771</v>
      </c>
      <c r="F28" s="129">
        <f t="shared" si="2"/>
        <v>169.5477345272467</v>
      </c>
      <c r="G28" s="80">
        <f t="shared" si="1"/>
        <v>241.2299999999999</v>
      </c>
      <c r="H28" s="63">
        <v>5</v>
      </c>
      <c r="I28" s="80">
        <v>851.18</v>
      </c>
      <c r="J28" s="80">
        <v>609.95</v>
      </c>
    </row>
    <row r="29" spans="1:10" s="43" customFormat="1" ht="18.75" customHeight="1">
      <c r="A29" s="130"/>
      <c r="B29" s="63">
        <v>18</v>
      </c>
      <c r="C29" s="71">
        <v>86.8484</v>
      </c>
      <c r="D29" s="71">
        <v>86.8732</v>
      </c>
      <c r="E29" s="71">
        <f t="shared" si="0"/>
        <v>0.024799999999999045</v>
      </c>
      <c r="F29" s="129">
        <f t="shared" si="2"/>
        <v>77.2802343336108</v>
      </c>
      <c r="G29" s="80">
        <f t="shared" si="1"/>
        <v>320.91</v>
      </c>
      <c r="H29" s="63">
        <v>6</v>
      </c>
      <c r="I29" s="80">
        <v>742.74</v>
      </c>
      <c r="J29" s="80">
        <v>421.83</v>
      </c>
    </row>
    <row r="30" spans="1:10" s="43" customFormat="1" ht="18.75" customHeight="1">
      <c r="A30" s="130">
        <v>23201</v>
      </c>
      <c r="B30" s="63">
        <v>13</v>
      </c>
      <c r="C30" s="71">
        <v>87.1484</v>
      </c>
      <c r="D30" s="71">
        <v>87.1599</v>
      </c>
      <c r="E30" s="71">
        <f t="shared" si="0"/>
        <v>0.011499999999998067</v>
      </c>
      <c r="F30" s="129">
        <f t="shared" si="2"/>
        <v>38.480843232384366</v>
      </c>
      <c r="G30" s="80">
        <f t="shared" si="1"/>
        <v>298.85</v>
      </c>
      <c r="H30" s="63">
        <v>7</v>
      </c>
      <c r="I30" s="80">
        <v>799.49</v>
      </c>
      <c r="J30" s="80">
        <v>500.64</v>
      </c>
    </row>
    <row r="31" spans="1:10" s="43" customFormat="1" ht="18.75" customHeight="1">
      <c r="A31" s="130"/>
      <c r="B31" s="63">
        <v>14</v>
      </c>
      <c r="C31" s="71">
        <v>85.951</v>
      </c>
      <c r="D31" s="71">
        <v>85.9636</v>
      </c>
      <c r="E31" s="71">
        <f t="shared" si="0"/>
        <v>0.012600000000006162</v>
      </c>
      <c r="F31" s="129">
        <f t="shared" si="2"/>
        <v>39.91130820401065</v>
      </c>
      <c r="G31" s="80">
        <f t="shared" si="1"/>
        <v>315.7</v>
      </c>
      <c r="H31" s="63">
        <v>8</v>
      </c>
      <c r="I31" s="80">
        <v>659.13</v>
      </c>
      <c r="J31" s="80">
        <v>343.43</v>
      </c>
    </row>
    <row r="32" spans="1:10" s="43" customFormat="1" ht="18.75" customHeight="1">
      <c r="A32" s="130"/>
      <c r="B32" s="63">
        <v>15</v>
      </c>
      <c r="C32" s="71">
        <v>86.998</v>
      </c>
      <c r="D32" s="71">
        <v>87.0043</v>
      </c>
      <c r="E32" s="71">
        <f t="shared" si="0"/>
        <v>0.0062999999999959755</v>
      </c>
      <c r="F32" s="129">
        <f t="shared" si="2"/>
        <v>22.790579893629406</v>
      </c>
      <c r="G32" s="80">
        <f t="shared" si="1"/>
        <v>276.42999999999995</v>
      </c>
      <c r="H32" s="63">
        <v>9</v>
      </c>
      <c r="I32" s="80">
        <v>816.27</v>
      </c>
      <c r="J32" s="80">
        <v>539.84</v>
      </c>
    </row>
    <row r="33" spans="1:10" s="43" customFormat="1" ht="18.75" customHeight="1">
      <c r="A33" s="130">
        <v>23212</v>
      </c>
      <c r="B33" s="63">
        <v>16</v>
      </c>
      <c r="C33" s="71">
        <v>85.6894</v>
      </c>
      <c r="D33" s="71">
        <v>85.6973</v>
      </c>
      <c r="E33" s="71">
        <f t="shared" si="0"/>
        <v>0.007899999999992247</v>
      </c>
      <c r="F33" s="129">
        <f t="shared" si="2"/>
        <v>24.51817137889031</v>
      </c>
      <c r="G33" s="80">
        <f t="shared" si="1"/>
        <v>322.21</v>
      </c>
      <c r="H33" s="63">
        <v>10</v>
      </c>
      <c r="I33" s="80">
        <v>708.03</v>
      </c>
      <c r="J33" s="80">
        <v>385.82</v>
      </c>
    </row>
    <row r="34" spans="1:10" s="43" customFormat="1" ht="18.75" customHeight="1">
      <c r="A34" s="130"/>
      <c r="B34" s="63">
        <v>17</v>
      </c>
      <c r="C34" s="71">
        <v>89.4035</v>
      </c>
      <c r="D34" s="71">
        <v>89.4119</v>
      </c>
      <c r="E34" s="71">
        <f t="shared" si="0"/>
        <v>0.008400000000008845</v>
      </c>
      <c r="F34" s="129">
        <f t="shared" si="2"/>
        <v>29.07580477676997</v>
      </c>
      <c r="G34" s="80">
        <f t="shared" si="1"/>
        <v>288.9</v>
      </c>
      <c r="H34" s="63">
        <v>11</v>
      </c>
      <c r="I34" s="80">
        <v>843.3</v>
      </c>
      <c r="J34" s="80">
        <v>554.4</v>
      </c>
    </row>
    <row r="35" spans="1:10" s="43" customFormat="1" ht="18.75" customHeight="1">
      <c r="A35" s="130"/>
      <c r="B35" s="63">
        <v>18</v>
      </c>
      <c r="C35" s="71">
        <v>86.817</v>
      </c>
      <c r="D35" s="71">
        <v>86.8294</v>
      </c>
      <c r="E35" s="71">
        <f t="shared" si="0"/>
        <v>0.012400000000013733</v>
      </c>
      <c r="F35" s="129">
        <f t="shared" si="2"/>
        <v>41.481283243614676</v>
      </c>
      <c r="G35" s="80">
        <f t="shared" si="1"/>
        <v>298.92999999999995</v>
      </c>
      <c r="H35" s="63">
        <v>12</v>
      </c>
      <c r="I35" s="80">
        <v>816.18</v>
      </c>
      <c r="J35" s="80">
        <v>517.25</v>
      </c>
    </row>
    <row r="36" spans="1:10" s="43" customFormat="1" ht="18.75" customHeight="1">
      <c r="A36" s="130">
        <v>23227</v>
      </c>
      <c r="B36" s="63">
        <v>4</v>
      </c>
      <c r="C36" s="71">
        <v>84.9895</v>
      </c>
      <c r="D36" s="71">
        <v>85.0056</v>
      </c>
      <c r="E36" s="71">
        <f t="shared" si="0"/>
        <v>0.016099999999994452</v>
      </c>
      <c r="F36" s="129">
        <f t="shared" si="2"/>
        <v>63.15459145645647</v>
      </c>
      <c r="G36" s="80">
        <f t="shared" si="1"/>
        <v>254.93000000000006</v>
      </c>
      <c r="H36" s="63">
        <v>13</v>
      </c>
      <c r="I36" s="80">
        <v>896.57</v>
      </c>
      <c r="J36" s="80">
        <v>641.64</v>
      </c>
    </row>
    <row r="37" spans="1:10" s="43" customFormat="1" ht="18.75" customHeight="1">
      <c r="A37" s="130"/>
      <c r="B37" s="63">
        <v>5</v>
      </c>
      <c r="C37" s="71">
        <v>85.0476</v>
      </c>
      <c r="D37" s="71">
        <v>85.0704</v>
      </c>
      <c r="E37" s="71">
        <f t="shared" si="0"/>
        <v>0.022800000000003706</v>
      </c>
      <c r="F37" s="129">
        <f t="shared" si="2"/>
        <v>73.1425638393549</v>
      </c>
      <c r="G37" s="80">
        <f t="shared" si="1"/>
        <v>311.7199999999999</v>
      </c>
      <c r="H37" s="63">
        <v>14</v>
      </c>
      <c r="I37" s="80">
        <v>843.04</v>
      </c>
      <c r="J37" s="80">
        <v>531.32</v>
      </c>
    </row>
    <row r="38" spans="1:10" s="43" customFormat="1" ht="18.75" customHeight="1">
      <c r="A38" s="130"/>
      <c r="B38" s="63">
        <v>6</v>
      </c>
      <c r="C38" s="71">
        <v>87.4278</v>
      </c>
      <c r="D38" s="71">
        <v>87.4508</v>
      </c>
      <c r="E38" s="71">
        <f t="shared" si="0"/>
        <v>0.022999999999996135</v>
      </c>
      <c r="F38" s="129">
        <f t="shared" si="2"/>
        <v>76.8845061006055</v>
      </c>
      <c r="G38" s="80">
        <f t="shared" si="1"/>
        <v>299.15</v>
      </c>
      <c r="H38" s="63">
        <v>15</v>
      </c>
      <c r="I38" s="80">
        <v>825.53</v>
      </c>
      <c r="J38" s="80">
        <v>526.38</v>
      </c>
    </row>
    <row r="39" spans="1:10" ht="18.75" customHeight="1">
      <c r="A39" s="130">
        <v>23244</v>
      </c>
      <c r="B39" s="63">
        <v>7</v>
      </c>
      <c r="C39" s="71">
        <v>86.3683</v>
      </c>
      <c r="D39" s="71">
        <v>86.3874</v>
      </c>
      <c r="E39" s="71">
        <f t="shared" si="0"/>
        <v>0.019099999999994566</v>
      </c>
      <c r="F39" s="129">
        <f t="shared" si="2"/>
        <v>68.50543380795007</v>
      </c>
      <c r="G39" s="80">
        <f t="shared" si="1"/>
        <v>278.81000000000006</v>
      </c>
      <c r="H39" s="63">
        <v>16</v>
      </c>
      <c r="I39" s="80">
        <v>791.95</v>
      </c>
      <c r="J39" s="80">
        <v>513.14</v>
      </c>
    </row>
    <row r="40" spans="1:10" ht="18.75" customHeight="1">
      <c r="A40" s="61"/>
      <c r="B40" s="63">
        <v>8</v>
      </c>
      <c r="C40" s="71">
        <v>84.7898</v>
      </c>
      <c r="D40" s="71">
        <v>84.8051</v>
      </c>
      <c r="E40" s="71">
        <f t="shared" si="0"/>
        <v>0.015299999999996317</v>
      </c>
      <c r="F40" s="129">
        <f t="shared" si="2"/>
        <v>63.91778418346625</v>
      </c>
      <c r="G40" s="80">
        <f t="shared" si="1"/>
        <v>239.37</v>
      </c>
      <c r="H40" s="63">
        <v>17</v>
      </c>
      <c r="I40" s="80">
        <v>804.57</v>
      </c>
      <c r="J40" s="80">
        <v>565.2</v>
      </c>
    </row>
    <row r="41" spans="1:10" ht="18.75" customHeight="1">
      <c r="A41" s="61"/>
      <c r="B41" s="63">
        <v>9</v>
      </c>
      <c r="C41" s="71">
        <v>87.6183</v>
      </c>
      <c r="D41" s="71">
        <v>87.6358</v>
      </c>
      <c r="E41" s="71">
        <f t="shared" si="0"/>
        <v>0.017499999999998295</v>
      </c>
      <c r="F41" s="129">
        <f t="shared" si="2"/>
        <v>52.86689626003956</v>
      </c>
      <c r="G41" s="80">
        <f t="shared" si="1"/>
        <v>331.02</v>
      </c>
      <c r="H41" s="63">
        <v>18</v>
      </c>
      <c r="I41" s="80">
        <v>669.52</v>
      </c>
      <c r="J41" s="80">
        <v>338.5</v>
      </c>
    </row>
    <row r="42" spans="1:10" ht="18.75" customHeight="1">
      <c r="A42" s="130">
        <v>23247</v>
      </c>
      <c r="B42" s="63">
        <v>10</v>
      </c>
      <c r="C42" s="71">
        <v>85.0776</v>
      </c>
      <c r="D42" s="71">
        <v>85.0939</v>
      </c>
      <c r="E42" s="71">
        <f t="shared" si="0"/>
        <v>0.01630000000000109</v>
      </c>
      <c r="F42" s="129">
        <f t="shared" si="2"/>
        <v>60.93913563631333</v>
      </c>
      <c r="G42" s="80">
        <f t="shared" si="1"/>
        <v>267.48</v>
      </c>
      <c r="H42" s="63">
        <v>19</v>
      </c>
      <c r="I42" s="80">
        <v>839.78</v>
      </c>
      <c r="J42" s="80">
        <v>572.3</v>
      </c>
    </row>
    <row r="43" spans="1:10" ht="18.75" customHeight="1">
      <c r="A43" s="61"/>
      <c r="B43" s="63">
        <v>11</v>
      </c>
      <c r="C43" s="71">
        <v>86.0936</v>
      </c>
      <c r="D43" s="71">
        <v>86.1126</v>
      </c>
      <c r="E43" s="71">
        <f t="shared" si="0"/>
        <v>0.019000000000005457</v>
      </c>
      <c r="F43" s="129">
        <f t="shared" si="2"/>
        <v>67.7651758328178</v>
      </c>
      <c r="G43" s="80">
        <f t="shared" si="1"/>
        <v>280.38</v>
      </c>
      <c r="H43" s="63">
        <v>20</v>
      </c>
      <c r="I43" s="80">
        <v>868.51</v>
      </c>
      <c r="J43" s="80">
        <v>588.13</v>
      </c>
    </row>
    <row r="44" spans="1:10" ht="18.75" customHeight="1">
      <c r="A44" s="61"/>
      <c r="B44" s="63">
        <v>12</v>
      </c>
      <c r="C44" s="71">
        <v>84.8308</v>
      </c>
      <c r="D44" s="71">
        <v>84.8466</v>
      </c>
      <c r="E44" s="71">
        <f t="shared" si="0"/>
        <v>0.015799999999998704</v>
      </c>
      <c r="F44" s="129">
        <f t="shared" si="2"/>
        <v>57.69371211567481</v>
      </c>
      <c r="G44" s="80">
        <f t="shared" si="1"/>
        <v>273.86</v>
      </c>
      <c r="H44" s="63">
        <v>21</v>
      </c>
      <c r="I44" s="80">
        <v>811.86</v>
      </c>
      <c r="J44" s="80">
        <v>538</v>
      </c>
    </row>
    <row r="45" spans="1:10" ht="18.75" customHeight="1">
      <c r="A45" s="130">
        <v>23262</v>
      </c>
      <c r="B45" s="63">
        <v>1</v>
      </c>
      <c r="C45" s="71">
        <v>85.3562</v>
      </c>
      <c r="D45" s="71">
        <v>85.3623</v>
      </c>
      <c r="E45" s="71">
        <f>D45-C45</f>
        <v>0.006100000000003547</v>
      </c>
      <c r="F45" s="129">
        <f t="shared" si="2"/>
        <v>18.89305293153141</v>
      </c>
      <c r="G45" s="80">
        <f t="shared" si="1"/>
        <v>322.87</v>
      </c>
      <c r="H45" s="63">
        <v>22</v>
      </c>
      <c r="I45" s="80">
        <v>657.24</v>
      </c>
      <c r="J45" s="80">
        <v>334.37</v>
      </c>
    </row>
    <row r="46" spans="1:10" ht="18.75" customHeight="1">
      <c r="A46" s="61"/>
      <c r="B46" s="63">
        <v>2</v>
      </c>
      <c r="C46" s="71">
        <v>87.4159</v>
      </c>
      <c r="D46" s="71">
        <v>87.4229</v>
      </c>
      <c r="E46" s="71">
        <f>D46-C46</f>
        <v>0.007000000000005002</v>
      </c>
      <c r="F46" s="129">
        <f t="shared" si="2"/>
        <v>23.263542705234308</v>
      </c>
      <c r="G46" s="80">
        <f t="shared" si="1"/>
        <v>300.9</v>
      </c>
      <c r="H46" s="63">
        <v>23</v>
      </c>
      <c r="I46" s="80">
        <v>858.78</v>
      </c>
      <c r="J46" s="80">
        <v>557.88</v>
      </c>
    </row>
    <row r="47" spans="1:10" ht="18.75" customHeight="1">
      <c r="A47" s="61"/>
      <c r="B47" s="63">
        <v>3</v>
      </c>
      <c r="C47" s="71">
        <v>85.8057</v>
      </c>
      <c r="D47" s="71">
        <v>85.8143</v>
      </c>
      <c r="E47" s="71">
        <f aca="true" t="shared" si="3" ref="E47:E189">D47-C47</f>
        <v>0.008600000000001273</v>
      </c>
      <c r="F47" s="129">
        <f t="shared" si="2"/>
        <v>28.0972294824924</v>
      </c>
      <c r="G47" s="80">
        <f t="shared" si="1"/>
        <v>306.08</v>
      </c>
      <c r="H47" s="63">
        <v>24</v>
      </c>
      <c r="I47" s="80">
        <v>803.99</v>
      </c>
      <c r="J47" s="80">
        <v>497.91</v>
      </c>
    </row>
    <row r="48" spans="1:10" ht="18.75" customHeight="1">
      <c r="A48" s="61">
        <v>23268</v>
      </c>
      <c r="B48" s="63">
        <v>4</v>
      </c>
      <c r="C48" s="71">
        <v>84.9361</v>
      </c>
      <c r="D48" s="71">
        <v>84.9477</v>
      </c>
      <c r="E48" s="71">
        <f t="shared" si="3"/>
        <v>0.011600000000001387</v>
      </c>
      <c r="F48" s="129">
        <f t="shared" si="2"/>
        <v>34.59382082787005</v>
      </c>
      <c r="G48" s="80">
        <f t="shared" si="1"/>
        <v>335.32000000000005</v>
      </c>
      <c r="H48" s="63">
        <v>25</v>
      </c>
      <c r="I48" s="80">
        <v>846.33</v>
      </c>
      <c r="J48" s="80">
        <v>511.01</v>
      </c>
    </row>
    <row r="49" spans="1:10" ht="18.75" customHeight="1">
      <c r="A49" s="61"/>
      <c r="B49" s="63">
        <v>5</v>
      </c>
      <c r="C49" s="71">
        <v>85.0214</v>
      </c>
      <c r="D49" s="71">
        <v>85.0365</v>
      </c>
      <c r="E49" s="71">
        <f t="shared" si="3"/>
        <v>0.015100000000003888</v>
      </c>
      <c r="F49" s="129">
        <f t="shared" si="2"/>
        <v>39.879568983741514</v>
      </c>
      <c r="G49" s="80">
        <f t="shared" si="1"/>
        <v>378.64000000000004</v>
      </c>
      <c r="H49" s="63">
        <v>26</v>
      </c>
      <c r="I49" s="80">
        <v>753.7</v>
      </c>
      <c r="J49" s="80">
        <v>375.06</v>
      </c>
    </row>
    <row r="50" spans="1:10" ht="18.75" customHeight="1">
      <c r="A50" s="61"/>
      <c r="B50" s="63">
        <v>6</v>
      </c>
      <c r="C50" s="71">
        <v>87.4319</v>
      </c>
      <c r="D50" s="71">
        <v>87.446</v>
      </c>
      <c r="E50" s="71">
        <f t="shared" si="3"/>
        <v>0.014099999999999113</v>
      </c>
      <c r="F50" s="129">
        <f t="shared" si="2"/>
        <v>48.053984050163976</v>
      </c>
      <c r="G50" s="80">
        <f t="shared" si="1"/>
        <v>293.41999999999996</v>
      </c>
      <c r="H50" s="63">
        <v>27</v>
      </c>
      <c r="I50" s="80">
        <v>842.51</v>
      </c>
      <c r="J50" s="80">
        <v>549.09</v>
      </c>
    </row>
    <row r="51" spans="1:10" ht="18.75" customHeight="1">
      <c r="A51" s="61">
        <v>23276</v>
      </c>
      <c r="B51" s="63">
        <v>7</v>
      </c>
      <c r="C51" s="71">
        <v>86.3167</v>
      </c>
      <c r="D51" s="71">
        <v>86.3307</v>
      </c>
      <c r="E51" s="71">
        <f t="shared" si="3"/>
        <v>0.013999999999995794</v>
      </c>
      <c r="F51" s="129">
        <f t="shared" si="2"/>
        <v>45.532897518443406</v>
      </c>
      <c r="G51" s="80">
        <f t="shared" si="1"/>
        <v>307.47</v>
      </c>
      <c r="H51" s="63">
        <v>28</v>
      </c>
      <c r="I51" s="80">
        <v>850.38</v>
      </c>
      <c r="J51" s="80">
        <v>542.91</v>
      </c>
    </row>
    <row r="52" spans="1:10" ht="18.75" customHeight="1">
      <c r="A52" s="61"/>
      <c r="B52" s="63">
        <v>8</v>
      </c>
      <c r="C52" s="71">
        <v>84.7105</v>
      </c>
      <c r="D52" s="71">
        <v>84.7257</v>
      </c>
      <c r="E52" s="71">
        <f t="shared" si="3"/>
        <v>0.015200000000007208</v>
      </c>
      <c r="F52" s="129">
        <f t="shared" si="2"/>
        <v>50.54703867515947</v>
      </c>
      <c r="G52" s="80">
        <f t="shared" si="1"/>
        <v>300.71000000000004</v>
      </c>
      <c r="H52" s="63">
        <v>29</v>
      </c>
      <c r="I52" s="80">
        <v>828.35</v>
      </c>
      <c r="J52" s="80">
        <v>527.64</v>
      </c>
    </row>
    <row r="53" spans="1:10" ht="18.75" customHeight="1">
      <c r="A53" s="61"/>
      <c r="B53" s="63">
        <v>9</v>
      </c>
      <c r="C53" s="71">
        <v>87.6206</v>
      </c>
      <c r="D53" s="71">
        <v>87.6307</v>
      </c>
      <c r="E53" s="71">
        <f t="shared" si="3"/>
        <v>0.010100000000008436</v>
      </c>
      <c r="F53" s="129">
        <f t="shared" si="2"/>
        <v>34.910649476369414</v>
      </c>
      <c r="G53" s="80">
        <f t="shared" si="1"/>
        <v>289.31000000000006</v>
      </c>
      <c r="H53" s="63">
        <v>30</v>
      </c>
      <c r="I53" s="80">
        <v>838.87</v>
      </c>
      <c r="J53" s="80">
        <v>549.56</v>
      </c>
    </row>
    <row r="54" spans="1:10" ht="18.75" customHeight="1">
      <c r="A54" s="61">
        <v>23289</v>
      </c>
      <c r="B54" s="63">
        <v>10</v>
      </c>
      <c r="C54" s="71">
        <v>85.0764</v>
      </c>
      <c r="D54" s="71">
        <v>85.0977</v>
      </c>
      <c r="E54" s="71">
        <f t="shared" si="3"/>
        <v>0.021299999999996544</v>
      </c>
      <c r="F54" s="129">
        <f t="shared" si="2"/>
        <v>61.106807814776204</v>
      </c>
      <c r="G54" s="80">
        <f t="shared" si="1"/>
        <v>348.57000000000005</v>
      </c>
      <c r="H54" s="63">
        <v>31</v>
      </c>
      <c r="I54" s="80">
        <v>716.94</v>
      </c>
      <c r="J54" s="80">
        <v>368.37</v>
      </c>
    </row>
    <row r="55" spans="1:10" ht="18.75" customHeight="1">
      <c r="A55" s="61"/>
      <c r="B55" s="63">
        <v>11</v>
      </c>
      <c r="C55" s="71">
        <v>86.0841</v>
      </c>
      <c r="D55" s="71">
        <v>86.0977</v>
      </c>
      <c r="E55" s="71">
        <f t="shared" si="3"/>
        <v>0.013599999999996726</v>
      </c>
      <c r="F55" s="129">
        <f t="shared" si="2"/>
        <v>38.79396411557386</v>
      </c>
      <c r="G55" s="80">
        <f t="shared" si="1"/>
        <v>350.57</v>
      </c>
      <c r="H55" s="63">
        <v>32</v>
      </c>
      <c r="I55" s="80">
        <v>714.15</v>
      </c>
      <c r="J55" s="80">
        <v>363.58</v>
      </c>
    </row>
    <row r="56" spans="1:10" ht="18.75" customHeight="1">
      <c r="A56" s="61"/>
      <c r="B56" s="63">
        <v>12</v>
      </c>
      <c r="C56" s="71">
        <v>84.8263</v>
      </c>
      <c r="D56" s="71">
        <v>84.8453</v>
      </c>
      <c r="E56" s="71">
        <f t="shared" si="3"/>
        <v>0.018999999999991246</v>
      </c>
      <c r="F56" s="129">
        <f t="shared" si="2"/>
        <v>64.97948016412877</v>
      </c>
      <c r="G56" s="80">
        <f t="shared" si="1"/>
        <v>292.3999999999999</v>
      </c>
      <c r="H56" s="63">
        <v>33</v>
      </c>
      <c r="I56" s="80">
        <v>697.81</v>
      </c>
      <c r="J56" s="80">
        <v>405.41</v>
      </c>
    </row>
    <row r="57" spans="1:10" ht="18.75" customHeight="1">
      <c r="A57" s="61">
        <v>23299</v>
      </c>
      <c r="B57" s="63">
        <v>13</v>
      </c>
      <c r="C57" s="71">
        <v>85.2905</v>
      </c>
      <c r="D57" s="71">
        <v>85.3096</v>
      </c>
      <c r="E57" s="71">
        <f t="shared" si="3"/>
        <v>0.019100000000008777</v>
      </c>
      <c r="F57" s="129">
        <f t="shared" si="2"/>
        <v>65.60417668478662</v>
      </c>
      <c r="G57" s="80">
        <f t="shared" si="1"/>
        <v>291.14</v>
      </c>
      <c r="H57" s="63">
        <v>34</v>
      </c>
      <c r="I57" s="80">
        <v>793.26</v>
      </c>
      <c r="J57" s="80">
        <v>502.12</v>
      </c>
    </row>
    <row r="58" spans="1:10" ht="18.75" customHeight="1">
      <c r="A58" s="61"/>
      <c r="B58" s="63">
        <v>14</v>
      </c>
      <c r="C58" s="71">
        <v>87.7736</v>
      </c>
      <c r="D58" s="71">
        <v>87.7942</v>
      </c>
      <c r="E58" s="71">
        <f t="shared" si="3"/>
        <v>0.020600000000001728</v>
      </c>
      <c r="F58" s="129">
        <f t="shared" si="2"/>
        <v>66.02352488702839</v>
      </c>
      <c r="G58" s="80">
        <f t="shared" si="1"/>
        <v>312.01000000000005</v>
      </c>
      <c r="H58" s="63">
        <v>35</v>
      </c>
      <c r="I58" s="80">
        <v>697.7</v>
      </c>
      <c r="J58" s="80">
        <v>385.69</v>
      </c>
    </row>
    <row r="59" spans="1:10" ht="18.75" customHeight="1">
      <c r="A59" s="61"/>
      <c r="B59" s="63">
        <v>15</v>
      </c>
      <c r="C59" s="71">
        <v>86.9953</v>
      </c>
      <c r="D59" s="71">
        <v>87.0184</v>
      </c>
      <c r="E59" s="71">
        <f t="shared" si="3"/>
        <v>0.023099999999999454</v>
      </c>
      <c r="F59" s="129">
        <f t="shared" si="2"/>
        <v>72.28010888951297</v>
      </c>
      <c r="G59" s="80">
        <f t="shared" si="1"/>
        <v>319.59000000000003</v>
      </c>
      <c r="H59" s="63">
        <v>36</v>
      </c>
      <c r="I59" s="80">
        <v>681.33</v>
      </c>
      <c r="J59" s="80">
        <v>361.74</v>
      </c>
    </row>
    <row r="60" spans="1:10" ht="18.75" customHeight="1">
      <c r="A60" s="61">
        <v>23304</v>
      </c>
      <c r="B60" s="63">
        <v>16</v>
      </c>
      <c r="C60" s="71">
        <v>85.6701</v>
      </c>
      <c r="D60" s="71">
        <v>85.6879</v>
      </c>
      <c r="E60" s="71">
        <f t="shared" si="3"/>
        <v>0.017799999999994043</v>
      </c>
      <c r="F60" s="129">
        <f t="shared" si="2"/>
        <v>71.67881448070732</v>
      </c>
      <c r="G60" s="80">
        <f t="shared" si="1"/>
        <v>248.32999999999993</v>
      </c>
      <c r="H60" s="63">
        <v>37</v>
      </c>
      <c r="I60" s="80">
        <v>799.65</v>
      </c>
      <c r="J60" s="80">
        <v>551.32</v>
      </c>
    </row>
    <row r="61" spans="1:10" ht="18.75" customHeight="1">
      <c r="A61" s="61"/>
      <c r="B61" s="63">
        <v>17</v>
      </c>
      <c r="C61" s="71">
        <v>89.3853</v>
      </c>
      <c r="D61" s="71">
        <v>89.4057</v>
      </c>
      <c r="E61" s="71">
        <f t="shared" si="3"/>
        <v>0.02039999999999509</v>
      </c>
      <c r="F61" s="129">
        <f t="shared" si="2"/>
        <v>70.86285952478494</v>
      </c>
      <c r="G61" s="80">
        <f t="shared" si="1"/>
        <v>287.88</v>
      </c>
      <c r="H61" s="63">
        <v>38</v>
      </c>
      <c r="I61" s="80">
        <v>784.02</v>
      </c>
      <c r="J61" s="80">
        <v>496.14</v>
      </c>
    </row>
    <row r="62" spans="1:10" ht="18.75" customHeight="1">
      <c r="A62" s="61"/>
      <c r="B62" s="63">
        <v>18</v>
      </c>
      <c r="C62" s="71">
        <v>86.8081</v>
      </c>
      <c r="D62" s="71">
        <v>86.8339</v>
      </c>
      <c r="E62" s="71">
        <f t="shared" si="3"/>
        <v>0.02580000000000382</v>
      </c>
      <c r="F62" s="129">
        <f t="shared" si="2"/>
        <v>92.40356720749192</v>
      </c>
      <c r="G62" s="80">
        <f t="shared" si="1"/>
        <v>279.21000000000004</v>
      </c>
      <c r="H62" s="63">
        <v>39</v>
      </c>
      <c r="I62" s="80">
        <v>764.24</v>
      </c>
      <c r="J62" s="80">
        <v>485.03</v>
      </c>
    </row>
    <row r="63" spans="1:10" ht="18.75" customHeight="1">
      <c r="A63" s="61">
        <v>23318</v>
      </c>
      <c r="B63" s="63">
        <v>1</v>
      </c>
      <c r="C63" s="71">
        <v>85.3758</v>
      </c>
      <c r="D63" s="71">
        <v>85.3905</v>
      </c>
      <c r="E63" s="71">
        <f t="shared" si="3"/>
        <v>0.01470000000000482</v>
      </c>
      <c r="F63" s="129">
        <f t="shared" si="2"/>
        <v>51.81529784985838</v>
      </c>
      <c r="G63" s="80">
        <f t="shared" si="1"/>
        <v>283.69999999999993</v>
      </c>
      <c r="H63" s="63">
        <v>40</v>
      </c>
      <c r="I63" s="80">
        <v>829.05</v>
      </c>
      <c r="J63" s="80">
        <v>545.35</v>
      </c>
    </row>
    <row r="64" spans="1:10" ht="18.75" customHeight="1">
      <c r="A64" s="61"/>
      <c r="B64" s="63">
        <v>2</v>
      </c>
      <c r="C64" s="71">
        <v>87.4493</v>
      </c>
      <c r="D64" s="71">
        <v>87.4676</v>
      </c>
      <c r="E64" s="71">
        <f t="shared" si="3"/>
        <v>0.01830000000001064</v>
      </c>
      <c r="F64" s="129">
        <f t="shared" si="2"/>
        <v>56.73538986206988</v>
      </c>
      <c r="G64" s="80">
        <f t="shared" si="1"/>
        <v>322.55</v>
      </c>
      <c r="H64" s="63">
        <v>41</v>
      </c>
      <c r="I64" s="80">
        <v>706.84</v>
      </c>
      <c r="J64" s="80">
        <v>384.29</v>
      </c>
    </row>
    <row r="65" spans="1:10" ht="18.75" customHeight="1">
      <c r="A65" s="61"/>
      <c r="B65" s="63">
        <v>3</v>
      </c>
      <c r="C65" s="71">
        <v>85.8606</v>
      </c>
      <c r="D65" s="71">
        <v>85.877</v>
      </c>
      <c r="E65" s="71">
        <f t="shared" si="3"/>
        <v>0.0163999999999902</v>
      </c>
      <c r="F65" s="129">
        <f t="shared" si="2"/>
        <v>53.4881445484172</v>
      </c>
      <c r="G65" s="80">
        <f t="shared" si="1"/>
        <v>306.61</v>
      </c>
      <c r="H65" s="63">
        <v>42</v>
      </c>
      <c r="I65" s="80">
        <v>821.12</v>
      </c>
      <c r="J65" s="80">
        <v>514.51</v>
      </c>
    </row>
    <row r="66" spans="1:10" ht="18.75" customHeight="1">
      <c r="A66" s="61">
        <v>23326</v>
      </c>
      <c r="B66" s="63">
        <v>4</v>
      </c>
      <c r="C66" s="71">
        <v>84.9986</v>
      </c>
      <c r="D66" s="71">
        <v>85.0086</v>
      </c>
      <c r="E66" s="71">
        <f t="shared" si="3"/>
        <v>0.010000000000005116</v>
      </c>
      <c r="F66" s="129">
        <f t="shared" si="2"/>
        <v>35.10742873193763</v>
      </c>
      <c r="G66" s="80">
        <f t="shared" si="1"/>
        <v>284.84000000000003</v>
      </c>
      <c r="H66" s="63">
        <v>43</v>
      </c>
      <c r="I66" s="80">
        <v>799.69</v>
      </c>
      <c r="J66" s="80">
        <v>514.85</v>
      </c>
    </row>
    <row r="67" spans="1:10" ht="18.75" customHeight="1">
      <c r="A67" s="61"/>
      <c r="B67" s="63">
        <v>5</v>
      </c>
      <c r="C67" s="71">
        <v>85.0127</v>
      </c>
      <c r="D67" s="71">
        <v>85.023</v>
      </c>
      <c r="E67" s="71">
        <f t="shared" si="3"/>
        <v>0.010300000000000864</v>
      </c>
      <c r="F67" s="129">
        <f t="shared" si="2"/>
        <v>36.53777935438406</v>
      </c>
      <c r="G67" s="80">
        <f t="shared" si="1"/>
        <v>281.9</v>
      </c>
      <c r="H67" s="63">
        <v>44</v>
      </c>
      <c r="I67" s="80">
        <v>674.54</v>
      </c>
      <c r="J67" s="80">
        <v>392.64</v>
      </c>
    </row>
    <row r="68" spans="1:10" ht="18.75" customHeight="1">
      <c r="A68" s="61"/>
      <c r="B68" s="63">
        <v>6</v>
      </c>
      <c r="C68" s="71">
        <v>87.4432</v>
      </c>
      <c r="D68" s="71">
        <v>87.4529</v>
      </c>
      <c r="E68" s="71">
        <f t="shared" si="3"/>
        <v>0.009699999999995157</v>
      </c>
      <c r="F68" s="129">
        <f t="shared" si="2"/>
        <v>33.52225601325393</v>
      </c>
      <c r="G68" s="80">
        <f t="shared" si="1"/>
        <v>289.36</v>
      </c>
      <c r="H68" s="63">
        <v>45</v>
      </c>
      <c r="I68" s="80">
        <v>663.49</v>
      </c>
      <c r="J68" s="80">
        <v>374.13</v>
      </c>
    </row>
    <row r="69" spans="1:10" ht="18.75" customHeight="1">
      <c r="A69" s="61">
        <v>23333</v>
      </c>
      <c r="B69" s="63">
        <v>7</v>
      </c>
      <c r="C69" s="71">
        <v>86.3562</v>
      </c>
      <c r="D69" s="71">
        <v>86.3665</v>
      </c>
      <c r="E69" s="71">
        <f t="shared" si="3"/>
        <v>0.010300000000000864</v>
      </c>
      <c r="F69" s="129">
        <f t="shared" si="2"/>
        <v>35.42927903137336</v>
      </c>
      <c r="G69" s="80">
        <f t="shared" si="1"/>
        <v>290.72</v>
      </c>
      <c r="H69" s="63">
        <v>46</v>
      </c>
      <c r="I69" s="80">
        <v>669.09</v>
      </c>
      <c r="J69" s="80">
        <v>378.37</v>
      </c>
    </row>
    <row r="70" spans="1:10" ht="18.75" customHeight="1">
      <c r="A70" s="61"/>
      <c r="B70" s="63">
        <v>8</v>
      </c>
      <c r="C70" s="71">
        <v>84.786</v>
      </c>
      <c r="D70" s="71">
        <v>84.794</v>
      </c>
      <c r="E70" s="71">
        <f t="shared" si="3"/>
        <v>0.007999999999995566</v>
      </c>
      <c r="F70" s="129">
        <f t="shared" si="2"/>
        <v>27.80964299369266</v>
      </c>
      <c r="G70" s="80">
        <f t="shared" si="1"/>
        <v>287.66999999999996</v>
      </c>
      <c r="H70" s="63">
        <v>47</v>
      </c>
      <c r="I70" s="80">
        <v>807.52</v>
      </c>
      <c r="J70" s="80">
        <v>519.85</v>
      </c>
    </row>
    <row r="71" spans="1:10" ht="18.75" customHeight="1">
      <c r="A71" s="61"/>
      <c r="B71" s="63">
        <v>9</v>
      </c>
      <c r="C71" s="71">
        <v>87.6379</v>
      </c>
      <c r="D71" s="71">
        <v>87.6455</v>
      </c>
      <c r="E71" s="71">
        <f t="shared" si="3"/>
        <v>0.0075999999999964984</v>
      </c>
      <c r="F71" s="129">
        <f aca="true" t="shared" si="4" ref="F71:F134">((10^6)*E71/G71)</f>
        <v>23.3738274642365</v>
      </c>
      <c r="G71" s="80">
        <f t="shared" si="1"/>
        <v>325.15000000000003</v>
      </c>
      <c r="H71" s="63">
        <v>48</v>
      </c>
      <c r="I71" s="80">
        <v>673.96</v>
      </c>
      <c r="J71" s="80">
        <v>348.81</v>
      </c>
    </row>
    <row r="72" spans="1:10" ht="18.75" customHeight="1">
      <c r="A72" s="61">
        <v>23348</v>
      </c>
      <c r="B72" s="63">
        <v>1</v>
      </c>
      <c r="C72" s="71">
        <v>85.4128</v>
      </c>
      <c r="D72" s="71">
        <v>85.4243</v>
      </c>
      <c r="E72" s="71">
        <f t="shared" si="3"/>
        <v>0.011499999999998067</v>
      </c>
      <c r="F72" s="129">
        <f t="shared" si="4"/>
        <v>41.375836511470354</v>
      </c>
      <c r="G72" s="80">
        <f t="shared" si="1"/>
        <v>277.93999999999994</v>
      </c>
      <c r="H72" s="63">
        <v>49</v>
      </c>
      <c r="I72" s="80">
        <v>811.77</v>
      </c>
      <c r="J72" s="80">
        <v>533.83</v>
      </c>
    </row>
    <row r="73" spans="1:10" ht="18.75" customHeight="1">
      <c r="A73" s="61"/>
      <c r="B73" s="63">
        <v>2</v>
      </c>
      <c r="C73" s="71">
        <v>87.4722</v>
      </c>
      <c r="D73" s="71">
        <v>87.4856</v>
      </c>
      <c r="E73" s="71">
        <f t="shared" si="3"/>
        <v>0.013400000000004297</v>
      </c>
      <c r="F73" s="129">
        <f t="shared" si="4"/>
        <v>40.13778643104477</v>
      </c>
      <c r="G73" s="80">
        <f t="shared" si="1"/>
        <v>333.84999999999997</v>
      </c>
      <c r="H73" s="63">
        <v>50</v>
      </c>
      <c r="I73" s="80">
        <v>671.55</v>
      </c>
      <c r="J73" s="80">
        <v>337.7</v>
      </c>
    </row>
    <row r="74" spans="1:10" ht="18.75" customHeight="1">
      <c r="A74" s="61"/>
      <c r="B74" s="63">
        <v>3</v>
      </c>
      <c r="C74" s="71">
        <v>85.8717</v>
      </c>
      <c r="D74" s="71">
        <v>85.8846</v>
      </c>
      <c r="E74" s="71">
        <f t="shared" si="3"/>
        <v>0.01290000000000191</v>
      </c>
      <c r="F74" s="129">
        <f t="shared" si="4"/>
        <v>38.929293538950155</v>
      </c>
      <c r="G74" s="80">
        <f t="shared" si="1"/>
        <v>331.36999999999995</v>
      </c>
      <c r="H74" s="63">
        <v>51</v>
      </c>
      <c r="I74" s="80">
        <v>678.56</v>
      </c>
      <c r="J74" s="80">
        <v>347.19</v>
      </c>
    </row>
    <row r="75" spans="1:10" ht="18.75" customHeight="1">
      <c r="A75" s="61">
        <v>23367</v>
      </c>
      <c r="B75" s="63">
        <v>4</v>
      </c>
      <c r="C75" s="71">
        <v>85.0187</v>
      </c>
      <c r="D75" s="71">
        <v>85.0282</v>
      </c>
      <c r="E75" s="71">
        <f t="shared" si="3"/>
        <v>0.009500000000002728</v>
      </c>
      <c r="F75" s="129">
        <f t="shared" si="4"/>
        <v>33.144930570102325</v>
      </c>
      <c r="G75" s="80">
        <f t="shared" si="1"/>
        <v>286.62</v>
      </c>
      <c r="H75" s="63">
        <v>52</v>
      </c>
      <c r="I75" s="80">
        <v>687.52</v>
      </c>
      <c r="J75" s="80">
        <v>400.9</v>
      </c>
    </row>
    <row r="76" spans="1:10" ht="18.75" customHeight="1">
      <c r="A76" s="61"/>
      <c r="B76" s="63">
        <v>5</v>
      </c>
      <c r="C76" s="71">
        <v>85.0178</v>
      </c>
      <c r="D76" s="71">
        <v>85.0253</v>
      </c>
      <c r="E76" s="71">
        <f t="shared" si="3"/>
        <v>0.00750000000000739</v>
      </c>
      <c r="F76" s="129">
        <f t="shared" si="4"/>
        <v>26.490534049192537</v>
      </c>
      <c r="G76" s="80">
        <f t="shared" si="1"/>
        <v>283.11999999999995</v>
      </c>
      <c r="H76" s="63">
        <v>53</v>
      </c>
      <c r="I76" s="80">
        <v>676.66</v>
      </c>
      <c r="J76" s="80">
        <v>393.54</v>
      </c>
    </row>
    <row r="77" spans="1:10" ht="18.75" customHeight="1">
      <c r="A77" s="61"/>
      <c r="B77" s="63">
        <v>6</v>
      </c>
      <c r="C77" s="71">
        <v>87.4338</v>
      </c>
      <c r="D77" s="71">
        <v>87.4395</v>
      </c>
      <c r="E77" s="71">
        <f t="shared" si="3"/>
        <v>0.005699999999990268</v>
      </c>
      <c r="F77" s="129">
        <f t="shared" si="4"/>
        <v>19.14421978904503</v>
      </c>
      <c r="G77" s="80">
        <f t="shared" si="1"/>
        <v>297.74</v>
      </c>
      <c r="H77" s="63">
        <v>54</v>
      </c>
      <c r="I77" s="80">
        <v>842.87</v>
      </c>
      <c r="J77" s="80">
        <v>545.13</v>
      </c>
    </row>
    <row r="78" spans="1:10" ht="18.75" customHeight="1">
      <c r="A78" s="61">
        <v>23382</v>
      </c>
      <c r="B78" s="63">
        <v>1</v>
      </c>
      <c r="C78" s="71">
        <v>85.4314</v>
      </c>
      <c r="D78" s="71">
        <v>85.4325</v>
      </c>
      <c r="E78" s="71">
        <f t="shared" si="3"/>
        <v>0.0011000000000080945</v>
      </c>
      <c r="F78" s="129">
        <f t="shared" si="4"/>
        <v>3.84011171236898</v>
      </c>
      <c r="G78" s="80">
        <f t="shared" si="1"/>
        <v>286.45000000000005</v>
      </c>
      <c r="H78" s="63">
        <v>55</v>
      </c>
      <c r="I78" s="80">
        <v>851.44</v>
      </c>
      <c r="J78" s="80">
        <v>564.99</v>
      </c>
    </row>
    <row r="79" spans="1:10" ht="18.75" customHeight="1">
      <c r="A79" s="61"/>
      <c r="B79" s="63">
        <v>2</v>
      </c>
      <c r="C79" s="71">
        <v>87.4535</v>
      </c>
      <c r="D79" s="71">
        <v>87.4548</v>
      </c>
      <c r="E79" s="71">
        <f t="shared" si="3"/>
        <v>0.001300000000000523</v>
      </c>
      <c r="F79" s="129">
        <f t="shared" si="4"/>
        <v>4.674913693902916</v>
      </c>
      <c r="G79" s="80">
        <f t="shared" si="1"/>
        <v>278.08000000000004</v>
      </c>
      <c r="H79" s="63">
        <v>56</v>
      </c>
      <c r="I79" s="80">
        <v>829.59</v>
      </c>
      <c r="J79" s="80">
        <v>551.51</v>
      </c>
    </row>
    <row r="80" spans="1:10" ht="18.75" customHeight="1">
      <c r="A80" s="61"/>
      <c r="B80" s="63">
        <v>3</v>
      </c>
      <c r="C80" s="71">
        <v>85.8666</v>
      </c>
      <c r="D80" s="71">
        <v>85.8721</v>
      </c>
      <c r="E80" s="71">
        <f t="shared" si="3"/>
        <v>0.00549999999999784</v>
      </c>
      <c r="F80" s="129">
        <f t="shared" si="4"/>
        <v>18.361487614334777</v>
      </c>
      <c r="G80" s="80">
        <f t="shared" si="1"/>
        <v>299.54</v>
      </c>
      <c r="H80" s="63">
        <v>57</v>
      </c>
      <c r="I80" s="80">
        <v>807.84</v>
      </c>
      <c r="J80" s="80">
        <v>508.3</v>
      </c>
    </row>
    <row r="81" spans="1:10" ht="18.75" customHeight="1">
      <c r="A81" s="61">
        <v>23394</v>
      </c>
      <c r="B81" s="63">
        <v>4</v>
      </c>
      <c r="C81" s="71">
        <v>85.0176</v>
      </c>
      <c r="D81" s="71">
        <v>85.0226</v>
      </c>
      <c r="E81" s="71">
        <f t="shared" si="3"/>
        <v>0.0049999999999954525</v>
      </c>
      <c r="F81" s="129">
        <f t="shared" si="4"/>
        <v>15.322852502207878</v>
      </c>
      <c r="G81" s="80">
        <f t="shared" si="1"/>
        <v>326.31</v>
      </c>
      <c r="H81" s="63">
        <v>58</v>
      </c>
      <c r="I81" s="80">
        <v>719.76</v>
      </c>
      <c r="J81" s="80">
        <v>393.45</v>
      </c>
    </row>
    <row r="82" spans="1:10" ht="18.75" customHeight="1">
      <c r="A82" s="61"/>
      <c r="B82" s="63">
        <v>5</v>
      </c>
      <c r="C82" s="71">
        <v>85.0433</v>
      </c>
      <c r="D82" s="71">
        <v>85.0477</v>
      </c>
      <c r="E82" s="71">
        <f t="shared" si="3"/>
        <v>0.004400000000003956</v>
      </c>
      <c r="F82" s="129">
        <f t="shared" si="4"/>
        <v>14.407334643103978</v>
      </c>
      <c r="G82" s="80">
        <f t="shared" si="1"/>
        <v>305.4000000000001</v>
      </c>
      <c r="H82" s="63">
        <v>59</v>
      </c>
      <c r="I82" s="80">
        <v>826.32</v>
      </c>
      <c r="J82" s="80">
        <v>520.92</v>
      </c>
    </row>
    <row r="83" spans="1:10" ht="18.75" customHeight="1">
      <c r="A83" s="61"/>
      <c r="B83" s="63">
        <v>6</v>
      </c>
      <c r="C83" s="71">
        <v>87.4455</v>
      </c>
      <c r="D83" s="71">
        <v>87.4504</v>
      </c>
      <c r="E83" s="71">
        <f t="shared" si="3"/>
        <v>0.004900000000006344</v>
      </c>
      <c r="F83" s="129">
        <f t="shared" si="4"/>
        <v>15.220227371579625</v>
      </c>
      <c r="G83" s="80">
        <f t="shared" si="1"/>
        <v>321.93999999999994</v>
      </c>
      <c r="H83" s="63">
        <v>60</v>
      </c>
      <c r="I83" s="80">
        <v>705.66</v>
      </c>
      <c r="J83" s="80">
        <v>383.72</v>
      </c>
    </row>
    <row r="84" spans="1:10" ht="18.75" customHeight="1">
      <c r="A84" s="61">
        <v>23409</v>
      </c>
      <c r="B84" s="63">
        <v>25</v>
      </c>
      <c r="C84" s="71">
        <v>84.9521</v>
      </c>
      <c r="D84" s="71">
        <v>84.9525</v>
      </c>
      <c r="E84" s="71">
        <f t="shared" si="3"/>
        <v>0.00039999999999906777</v>
      </c>
      <c r="F84" s="129">
        <f t="shared" si="4"/>
        <v>1.379357908890195</v>
      </c>
      <c r="G84" s="80">
        <f t="shared" si="1"/>
        <v>289.99000000000007</v>
      </c>
      <c r="H84" s="63">
        <v>61</v>
      </c>
      <c r="I84" s="80">
        <v>636.44</v>
      </c>
      <c r="J84" s="80">
        <v>346.45</v>
      </c>
    </row>
    <row r="85" spans="1:10" ht="18.75" customHeight="1">
      <c r="A85" s="61"/>
      <c r="B85" s="63">
        <v>26</v>
      </c>
      <c r="C85" s="71">
        <v>90.8215</v>
      </c>
      <c r="D85" s="71">
        <v>90.8231</v>
      </c>
      <c r="E85" s="71">
        <f t="shared" si="3"/>
        <v>0.001599999999996271</v>
      </c>
      <c r="F85" s="129">
        <f t="shared" si="4"/>
        <v>5.643141819194692</v>
      </c>
      <c r="G85" s="80">
        <f t="shared" si="1"/>
        <v>283.53000000000003</v>
      </c>
      <c r="H85" s="63">
        <v>62</v>
      </c>
      <c r="I85" s="80">
        <v>703.24</v>
      </c>
      <c r="J85" s="80">
        <v>419.71</v>
      </c>
    </row>
    <row r="86" spans="1:10" ht="18.75" customHeight="1">
      <c r="A86" s="61"/>
      <c r="B86" s="63">
        <v>27</v>
      </c>
      <c r="C86" s="71">
        <v>85.9693</v>
      </c>
      <c r="D86" s="71">
        <v>85.9696</v>
      </c>
      <c r="E86" s="71">
        <f t="shared" si="3"/>
        <v>0.0002999999999957481</v>
      </c>
      <c r="F86" s="129">
        <f t="shared" si="4"/>
        <v>0.9520182787374593</v>
      </c>
      <c r="G86" s="80">
        <f t="shared" si="1"/>
        <v>315.11999999999995</v>
      </c>
      <c r="H86" s="63">
        <v>63</v>
      </c>
      <c r="I86" s="80">
        <v>676.05</v>
      </c>
      <c r="J86" s="80">
        <v>360.93</v>
      </c>
    </row>
    <row r="87" spans="1:10" ht="18.75" customHeight="1">
      <c r="A87" s="61">
        <v>23422</v>
      </c>
      <c r="B87" s="63">
        <v>28</v>
      </c>
      <c r="C87" s="71">
        <v>91.7149</v>
      </c>
      <c r="D87" s="71">
        <v>91.7174</v>
      </c>
      <c r="E87" s="71">
        <f t="shared" si="3"/>
        <v>0.0024999999999977263</v>
      </c>
      <c r="F87" s="129">
        <f t="shared" si="4"/>
        <v>9.689546916777358</v>
      </c>
      <c r="G87" s="80">
        <f t="shared" si="1"/>
        <v>258.01</v>
      </c>
      <c r="H87" s="63">
        <v>64</v>
      </c>
      <c r="I87" s="80">
        <v>798.02</v>
      </c>
      <c r="J87" s="80">
        <v>540.01</v>
      </c>
    </row>
    <row r="88" spans="1:10" ht="18.75" customHeight="1">
      <c r="A88" s="61"/>
      <c r="B88" s="63">
        <v>29</v>
      </c>
      <c r="C88" s="71">
        <v>85.2301</v>
      </c>
      <c r="D88" s="71">
        <v>85.2309</v>
      </c>
      <c r="E88" s="71">
        <f t="shared" si="3"/>
        <v>0.0008000000000123464</v>
      </c>
      <c r="F88" s="129">
        <f t="shared" si="4"/>
        <v>2.667911692164165</v>
      </c>
      <c r="G88" s="80">
        <f t="shared" si="1"/>
        <v>299.85999999999996</v>
      </c>
      <c r="H88" s="63">
        <v>65</v>
      </c>
      <c r="I88" s="80">
        <v>688.77</v>
      </c>
      <c r="J88" s="80">
        <v>388.91</v>
      </c>
    </row>
    <row r="89" spans="1:10" ht="18.75" customHeight="1">
      <c r="A89" s="61"/>
      <c r="B89" s="63">
        <v>30</v>
      </c>
      <c r="C89" s="71">
        <v>85.2874</v>
      </c>
      <c r="D89" s="71">
        <v>85.2891</v>
      </c>
      <c r="E89" s="71">
        <f t="shared" si="3"/>
        <v>0.0016999999999995907</v>
      </c>
      <c r="F89" s="129">
        <f t="shared" si="4"/>
        <v>5.23592460268446</v>
      </c>
      <c r="G89" s="80">
        <f t="shared" si="1"/>
        <v>324.68</v>
      </c>
      <c r="H89" s="63">
        <v>66</v>
      </c>
      <c r="I89" s="80">
        <v>716.25</v>
      </c>
      <c r="J89" s="80">
        <v>391.57</v>
      </c>
    </row>
    <row r="90" spans="1:10" ht="18.75" customHeight="1">
      <c r="A90" s="61">
        <v>23439</v>
      </c>
      <c r="B90" s="63">
        <v>22</v>
      </c>
      <c r="C90" s="71">
        <v>86.1414</v>
      </c>
      <c r="D90" s="71">
        <v>86.142</v>
      </c>
      <c r="E90" s="71">
        <f t="shared" si="3"/>
        <v>0.0005999999999914962</v>
      </c>
      <c r="F90" s="129">
        <f t="shared" si="4"/>
        <v>2.3132976057041916</v>
      </c>
      <c r="G90" s="80">
        <f t="shared" si="1"/>
        <v>259.37</v>
      </c>
      <c r="H90" s="63">
        <v>67</v>
      </c>
      <c r="I90" s="80">
        <v>652.13</v>
      </c>
      <c r="J90" s="80">
        <v>392.76</v>
      </c>
    </row>
    <row r="91" spans="1:10" ht="18.75" customHeight="1">
      <c r="A91" s="61"/>
      <c r="B91" s="63">
        <v>23</v>
      </c>
      <c r="C91" s="71">
        <v>87.637</v>
      </c>
      <c r="D91" s="71">
        <v>87.6405</v>
      </c>
      <c r="E91" s="71">
        <f t="shared" si="3"/>
        <v>0.003500000000002501</v>
      </c>
      <c r="F91" s="129">
        <f t="shared" si="4"/>
        <v>12.241614494080311</v>
      </c>
      <c r="G91" s="80">
        <f t="shared" si="1"/>
        <v>285.90999999999997</v>
      </c>
      <c r="H91" s="63">
        <v>68</v>
      </c>
      <c r="I91" s="80">
        <v>680.77</v>
      </c>
      <c r="J91" s="80">
        <v>394.86</v>
      </c>
    </row>
    <row r="92" spans="1:10" ht="18.75" customHeight="1">
      <c r="A92" s="61"/>
      <c r="B92" s="63">
        <v>24</v>
      </c>
      <c r="C92" s="71">
        <v>87.9928</v>
      </c>
      <c r="D92" s="71">
        <v>87.9981</v>
      </c>
      <c r="E92" s="71">
        <f t="shared" si="3"/>
        <v>0.005299999999991201</v>
      </c>
      <c r="F92" s="129">
        <f t="shared" si="4"/>
        <v>16.37116204358807</v>
      </c>
      <c r="G92" s="80">
        <f t="shared" si="1"/>
        <v>323.73999999999995</v>
      </c>
      <c r="H92" s="63">
        <v>69</v>
      </c>
      <c r="I92" s="80">
        <v>690.65</v>
      </c>
      <c r="J92" s="80">
        <v>366.91</v>
      </c>
    </row>
    <row r="93" spans="1:10" ht="18.75" customHeight="1">
      <c r="A93" s="61">
        <v>23458</v>
      </c>
      <c r="B93" s="63">
        <v>25</v>
      </c>
      <c r="C93" s="71">
        <v>84.8926</v>
      </c>
      <c r="D93" s="71">
        <v>84.897</v>
      </c>
      <c r="E93" s="71">
        <f t="shared" si="3"/>
        <v>0.004400000000003956</v>
      </c>
      <c r="F93" s="129">
        <f t="shared" si="4"/>
        <v>17.932102539038823</v>
      </c>
      <c r="G93" s="80">
        <f t="shared" si="1"/>
        <v>245.37</v>
      </c>
      <c r="H93" s="63">
        <v>70</v>
      </c>
      <c r="I93" s="80">
        <v>772.59</v>
      </c>
      <c r="J93" s="80">
        <v>527.22</v>
      </c>
    </row>
    <row r="94" spans="1:10" ht="18.75" customHeight="1">
      <c r="A94" s="61"/>
      <c r="B94" s="63">
        <v>26</v>
      </c>
      <c r="C94" s="71">
        <v>90.849</v>
      </c>
      <c r="D94" s="71">
        <v>90.8594</v>
      </c>
      <c r="E94" s="71">
        <f t="shared" si="3"/>
        <v>0.010399999999989973</v>
      </c>
      <c r="F94" s="129">
        <f t="shared" si="4"/>
        <v>37.42218703893336</v>
      </c>
      <c r="G94" s="80">
        <f t="shared" si="1"/>
        <v>277.9100000000001</v>
      </c>
      <c r="H94" s="63">
        <v>71</v>
      </c>
      <c r="I94" s="80">
        <v>808.32</v>
      </c>
      <c r="J94" s="80">
        <v>530.41</v>
      </c>
    </row>
    <row r="95" spans="1:10" s="184" customFormat="1" ht="18.75" customHeight="1" thickBot="1">
      <c r="A95" s="110"/>
      <c r="B95" s="111">
        <v>27</v>
      </c>
      <c r="C95" s="112">
        <v>85.9899</v>
      </c>
      <c r="D95" s="112">
        <v>85.9952</v>
      </c>
      <c r="E95" s="112">
        <f t="shared" si="3"/>
        <v>0.005299999999991201</v>
      </c>
      <c r="F95" s="183">
        <f t="shared" si="4"/>
        <v>17.49001748998845</v>
      </c>
      <c r="G95" s="114">
        <f t="shared" si="1"/>
        <v>303.03000000000003</v>
      </c>
      <c r="H95" s="111">
        <v>72</v>
      </c>
      <c r="I95" s="114">
        <v>658.84</v>
      </c>
      <c r="J95" s="114">
        <v>355.81</v>
      </c>
    </row>
    <row r="96" spans="1:10" ht="18.75" customHeight="1">
      <c r="A96" s="87">
        <v>23472</v>
      </c>
      <c r="B96" s="88">
        <v>4</v>
      </c>
      <c r="C96" s="89">
        <v>85.0112</v>
      </c>
      <c r="D96" s="89">
        <v>85.0245</v>
      </c>
      <c r="E96" s="89">
        <f t="shared" si="3"/>
        <v>0.013300000000000978</v>
      </c>
      <c r="F96" s="162">
        <f t="shared" si="4"/>
        <v>44.92029181302682</v>
      </c>
      <c r="G96" s="94">
        <f t="shared" si="1"/>
        <v>296.0799999999999</v>
      </c>
      <c r="H96" s="88">
        <v>1</v>
      </c>
      <c r="I96" s="94">
        <v>816.04</v>
      </c>
      <c r="J96" s="94">
        <v>519.96</v>
      </c>
    </row>
    <row r="97" spans="1:10" ht="18.75" customHeight="1">
      <c r="A97" s="61"/>
      <c r="B97" s="63">
        <v>5</v>
      </c>
      <c r="C97" s="71">
        <v>85.0463</v>
      </c>
      <c r="D97" s="71">
        <v>85.0552</v>
      </c>
      <c r="E97" s="71">
        <f t="shared" si="3"/>
        <v>0.008899999999997021</v>
      </c>
      <c r="F97" s="129">
        <f t="shared" si="4"/>
        <v>27.73536102713398</v>
      </c>
      <c r="G97" s="80">
        <f t="shared" si="1"/>
        <v>320.88999999999993</v>
      </c>
      <c r="H97" s="63">
        <v>2</v>
      </c>
      <c r="I97" s="80">
        <v>694.05</v>
      </c>
      <c r="J97" s="80">
        <v>373.16</v>
      </c>
    </row>
    <row r="98" spans="1:10" ht="18.75" customHeight="1">
      <c r="A98" s="61"/>
      <c r="B98" s="63">
        <v>6</v>
      </c>
      <c r="C98" s="71">
        <v>87.4507</v>
      </c>
      <c r="D98" s="71">
        <v>87.4571</v>
      </c>
      <c r="E98" s="71">
        <f t="shared" si="3"/>
        <v>0.006399999999999295</v>
      </c>
      <c r="F98" s="129">
        <f t="shared" si="4"/>
        <v>19.65119135347364</v>
      </c>
      <c r="G98" s="80">
        <f t="shared" si="1"/>
        <v>325.68</v>
      </c>
      <c r="H98" s="63">
        <v>3</v>
      </c>
      <c r="I98" s="80">
        <v>709.51</v>
      </c>
      <c r="J98" s="80">
        <v>383.83</v>
      </c>
    </row>
    <row r="99" spans="1:10" ht="18.75" customHeight="1">
      <c r="A99" s="61">
        <v>23499</v>
      </c>
      <c r="B99" s="63">
        <v>7</v>
      </c>
      <c r="C99" s="71">
        <v>86.3444</v>
      </c>
      <c r="D99" s="71">
        <v>86.349</v>
      </c>
      <c r="E99" s="71">
        <f t="shared" si="3"/>
        <v>0.004600000000010596</v>
      </c>
      <c r="F99" s="129">
        <f t="shared" si="4"/>
        <v>15.381014478251227</v>
      </c>
      <c r="G99" s="80">
        <f t="shared" si="1"/>
        <v>299.07000000000005</v>
      </c>
      <c r="H99" s="63">
        <v>4</v>
      </c>
      <c r="I99" s="80">
        <v>829.82</v>
      </c>
      <c r="J99" s="80">
        <v>530.75</v>
      </c>
    </row>
    <row r="100" spans="1:10" ht="18.75" customHeight="1">
      <c r="A100" s="61"/>
      <c r="B100" s="63">
        <v>8</v>
      </c>
      <c r="C100" s="71">
        <v>84.7364</v>
      </c>
      <c r="D100" s="71">
        <v>84.7423</v>
      </c>
      <c r="E100" s="71">
        <f t="shared" si="3"/>
        <v>0.005899999999996908</v>
      </c>
      <c r="F100" s="129">
        <f t="shared" si="4"/>
        <v>17.76252408476911</v>
      </c>
      <c r="G100" s="163">
        <f t="shared" si="1"/>
        <v>332.15999999999997</v>
      </c>
      <c r="H100" s="63">
        <v>5</v>
      </c>
      <c r="I100" s="80">
        <v>622.17</v>
      </c>
      <c r="J100" s="80">
        <v>290.01</v>
      </c>
    </row>
    <row r="101" spans="1:10" ht="18.75" customHeight="1">
      <c r="A101" s="61"/>
      <c r="B101" s="63">
        <v>9</v>
      </c>
      <c r="C101" s="71">
        <v>87.5892</v>
      </c>
      <c r="D101" s="71">
        <v>87.597</v>
      </c>
      <c r="E101" s="71">
        <f t="shared" si="3"/>
        <v>0.007799999999988927</v>
      </c>
      <c r="F101" s="129">
        <f t="shared" si="4"/>
        <v>28.701795702049335</v>
      </c>
      <c r="G101" s="163">
        <f t="shared" si="1"/>
        <v>271.76</v>
      </c>
      <c r="H101" s="63">
        <v>6</v>
      </c>
      <c r="I101" s="80">
        <v>825.12</v>
      </c>
      <c r="J101" s="80">
        <v>553.36</v>
      </c>
    </row>
    <row r="102" spans="1:10" ht="18.75" customHeight="1">
      <c r="A102" s="87">
        <v>23514</v>
      </c>
      <c r="B102" s="88">
        <v>10</v>
      </c>
      <c r="C102" s="89">
        <v>85.0442</v>
      </c>
      <c r="D102" s="89">
        <v>85.0655</v>
      </c>
      <c r="E102" s="89">
        <f t="shared" si="3"/>
        <v>0.021299999999996544</v>
      </c>
      <c r="F102" s="162">
        <f t="shared" si="4"/>
        <v>69.61239296684927</v>
      </c>
      <c r="G102" s="164">
        <f t="shared" si="1"/>
        <v>305.9800000000001</v>
      </c>
      <c r="H102" s="63">
        <v>7</v>
      </c>
      <c r="I102" s="94">
        <v>785.19</v>
      </c>
      <c r="J102" s="80">
        <v>479.21</v>
      </c>
    </row>
    <row r="103" spans="1:10" ht="18.75" customHeight="1">
      <c r="A103" s="61"/>
      <c r="B103" s="63">
        <v>11</v>
      </c>
      <c r="C103" s="71">
        <v>86.0545</v>
      </c>
      <c r="D103" s="71">
        <v>86.0742</v>
      </c>
      <c r="E103" s="71">
        <f t="shared" si="3"/>
        <v>0.019700000000000273</v>
      </c>
      <c r="F103" s="129">
        <f t="shared" si="4"/>
        <v>63.79120523282259</v>
      </c>
      <c r="G103" s="163">
        <f t="shared" si="1"/>
        <v>308.82</v>
      </c>
      <c r="H103" s="63">
        <v>8</v>
      </c>
      <c r="I103" s="80">
        <v>745.26</v>
      </c>
      <c r="J103" s="80">
        <v>436.44</v>
      </c>
    </row>
    <row r="104" spans="1:10" ht="18.75" customHeight="1">
      <c r="A104" s="61"/>
      <c r="B104" s="88">
        <v>12</v>
      </c>
      <c r="C104" s="71">
        <v>84.7756</v>
      </c>
      <c r="D104" s="71">
        <v>84.7979</v>
      </c>
      <c r="E104" s="71">
        <f t="shared" si="3"/>
        <v>0.02230000000000132</v>
      </c>
      <c r="F104" s="129">
        <f t="shared" si="4"/>
        <v>79.58600999286696</v>
      </c>
      <c r="G104" s="163">
        <f t="shared" si="1"/>
        <v>280.19999999999993</v>
      </c>
      <c r="H104" s="63">
        <v>9</v>
      </c>
      <c r="I104" s="80">
        <v>831.65</v>
      </c>
      <c r="J104" s="80">
        <v>551.45</v>
      </c>
    </row>
    <row r="105" spans="1:10" ht="18.75" customHeight="1">
      <c r="A105" s="61">
        <v>23535</v>
      </c>
      <c r="B105" s="63">
        <v>1</v>
      </c>
      <c r="C105" s="71">
        <v>85.3474</v>
      </c>
      <c r="D105" s="71">
        <v>85.3973</v>
      </c>
      <c r="E105" s="71">
        <f t="shared" si="3"/>
        <v>0.04990000000000805</v>
      </c>
      <c r="F105" s="129">
        <f t="shared" si="4"/>
        <v>208.69928900045187</v>
      </c>
      <c r="G105" s="163">
        <f t="shared" si="1"/>
        <v>239.10000000000002</v>
      </c>
      <c r="H105" s="63">
        <v>10</v>
      </c>
      <c r="I105" s="80">
        <v>861.95</v>
      </c>
      <c r="J105" s="80">
        <v>622.85</v>
      </c>
    </row>
    <row r="106" spans="1:10" ht="18.75" customHeight="1">
      <c r="A106" s="61"/>
      <c r="B106" s="88">
        <v>2</v>
      </c>
      <c r="C106" s="71">
        <v>87.4049</v>
      </c>
      <c r="D106" s="71">
        <v>87.458</v>
      </c>
      <c r="E106" s="71">
        <f t="shared" si="3"/>
        <v>0.05310000000000059</v>
      </c>
      <c r="F106" s="129">
        <f t="shared" si="4"/>
        <v>178.37946788497916</v>
      </c>
      <c r="G106" s="163">
        <f t="shared" si="1"/>
        <v>297.67999999999995</v>
      </c>
      <c r="H106" s="63">
        <v>11</v>
      </c>
      <c r="I106" s="80">
        <v>749.03</v>
      </c>
      <c r="J106" s="80">
        <v>451.35</v>
      </c>
    </row>
    <row r="107" spans="1:10" ht="18.75" customHeight="1">
      <c r="A107" s="61"/>
      <c r="B107" s="63">
        <v>3</v>
      </c>
      <c r="C107" s="71">
        <v>85.8408</v>
      </c>
      <c r="D107" s="71">
        <v>85.894</v>
      </c>
      <c r="E107" s="71">
        <f t="shared" si="3"/>
        <v>0.05320000000000391</v>
      </c>
      <c r="F107" s="129">
        <f t="shared" si="4"/>
        <v>196.25202892136605</v>
      </c>
      <c r="G107" s="163">
        <f t="shared" si="1"/>
        <v>271.08000000000004</v>
      </c>
      <c r="H107" s="63">
        <v>12</v>
      </c>
      <c r="I107" s="80">
        <v>797.25</v>
      </c>
      <c r="J107" s="80">
        <v>526.17</v>
      </c>
    </row>
    <row r="108" spans="1:10" ht="23.25">
      <c r="A108" s="61">
        <v>23546</v>
      </c>
      <c r="B108" s="88">
        <v>4</v>
      </c>
      <c r="C108" s="71">
        <v>84.9804</v>
      </c>
      <c r="D108" s="71">
        <v>84.9906</v>
      </c>
      <c r="E108" s="71">
        <f t="shared" si="3"/>
        <v>0.010199999999997544</v>
      </c>
      <c r="F108" s="129">
        <f t="shared" si="4"/>
        <v>38.25095627389764</v>
      </c>
      <c r="G108" s="163">
        <f t="shared" si="1"/>
        <v>266.65999999999997</v>
      </c>
      <c r="H108" s="63">
        <v>13</v>
      </c>
      <c r="I108" s="80">
        <v>805.05</v>
      </c>
      <c r="J108" s="80">
        <v>538.39</v>
      </c>
    </row>
    <row r="109" spans="1:10" ht="23.25">
      <c r="A109" s="61"/>
      <c r="B109" s="63">
        <v>5</v>
      </c>
      <c r="C109" s="71">
        <v>84.99</v>
      </c>
      <c r="D109" s="71">
        <v>84.9988</v>
      </c>
      <c r="E109" s="71">
        <f t="shared" si="3"/>
        <v>0.008800000000007913</v>
      </c>
      <c r="F109" s="129">
        <f t="shared" si="4"/>
        <v>33.74103753693459</v>
      </c>
      <c r="G109" s="163">
        <f t="shared" si="1"/>
        <v>260.81000000000006</v>
      </c>
      <c r="H109" s="63">
        <v>14</v>
      </c>
      <c r="I109" s="80">
        <v>723.57</v>
      </c>
      <c r="J109" s="80">
        <v>462.76</v>
      </c>
    </row>
    <row r="110" spans="1:10" ht="23.25">
      <c r="A110" s="61"/>
      <c r="B110" s="88">
        <v>6</v>
      </c>
      <c r="C110" s="71">
        <v>87.3934</v>
      </c>
      <c r="D110" s="71">
        <v>87.399</v>
      </c>
      <c r="E110" s="71">
        <f t="shared" si="3"/>
        <v>0.00560000000000116</v>
      </c>
      <c r="F110" s="129">
        <f t="shared" si="4"/>
        <v>23.058647198585028</v>
      </c>
      <c r="G110" s="163">
        <f t="shared" si="1"/>
        <v>242.85899999999992</v>
      </c>
      <c r="H110" s="63">
        <v>15</v>
      </c>
      <c r="I110" s="80">
        <v>785.9</v>
      </c>
      <c r="J110" s="80">
        <v>543.041</v>
      </c>
    </row>
    <row r="111" spans="1:10" ht="23.25">
      <c r="A111" s="61">
        <v>23550</v>
      </c>
      <c r="B111" s="63">
        <v>7</v>
      </c>
      <c r="C111" s="71">
        <v>86.3405</v>
      </c>
      <c r="D111" s="71">
        <v>86.3465</v>
      </c>
      <c r="E111" s="71">
        <f t="shared" si="3"/>
        <v>0.006000000000000227</v>
      </c>
      <c r="F111" s="129">
        <f t="shared" si="4"/>
        <v>25.550398160372307</v>
      </c>
      <c r="G111" s="163">
        <f t="shared" si="1"/>
        <v>234.82999999999993</v>
      </c>
      <c r="H111" s="63">
        <v>16</v>
      </c>
      <c r="I111" s="80">
        <v>823.05</v>
      </c>
      <c r="J111" s="80">
        <v>588.22</v>
      </c>
    </row>
    <row r="112" spans="1:10" ht="23.25">
      <c r="A112" s="61"/>
      <c r="B112" s="63">
        <v>8</v>
      </c>
      <c r="C112" s="71">
        <v>84.7255</v>
      </c>
      <c r="D112" s="71">
        <v>84.7323</v>
      </c>
      <c r="E112" s="71">
        <f t="shared" si="3"/>
        <v>0.006799999999998363</v>
      </c>
      <c r="F112" s="129">
        <f t="shared" si="4"/>
        <v>25.72931249762897</v>
      </c>
      <c r="G112" s="163">
        <f t="shared" si="1"/>
        <v>264.2900000000001</v>
      </c>
      <c r="H112" s="63">
        <v>17</v>
      </c>
      <c r="I112" s="80">
        <v>777.19</v>
      </c>
      <c r="J112" s="80">
        <v>512.9</v>
      </c>
    </row>
    <row r="113" spans="1:10" ht="23.25">
      <c r="A113" s="61"/>
      <c r="B113" s="63">
        <v>9</v>
      </c>
      <c r="C113" s="71">
        <v>87.5816</v>
      </c>
      <c r="D113" s="71">
        <v>87.5891</v>
      </c>
      <c r="E113" s="71">
        <f t="shared" si="3"/>
        <v>0.00750000000000739</v>
      </c>
      <c r="F113" s="129">
        <f t="shared" si="4"/>
        <v>27.766465514077186</v>
      </c>
      <c r="G113" s="163">
        <f t="shared" si="1"/>
        <v>270.11</v>
      </c>
      <c r="H113" s="63">
        <v>18</v>
      </c>
      <c r="I113" s="80">
        <v>812.9</v>
      </c>
      <c r="J113" s="80">
        <v>542.79</v>
      </c>
    </row>
    <row r="114" spans="1:10" ht="23.25">
      <c r="A114" s="61">
        <v>23565</v>
      </c>
      <c r="B114" s="63">
        <v>19</v>
      </c>
      <c r="C114" s="71">
        <v>88.9404</v>
      </c>
      <c r="D114" s="71">
        <v>88.9446</v>
      </c>
      <c r="E114" s="71">
        <f t="shared" si="3"/>
        <v>0.004199999999997317</v>
      </c>
      <c r="F114" s="129">
        <f t="shared" si="4"/>
        <v>14.468788755674924</v>
      </c>
      <c r="G114" s="163">
        <f t="shared" si="1"/>
        <v>290.28000000000003</v>
      </c>
      <c r="H114" s="63">
        <v>19</v>
      </c>
      <c r="I114" s="80">
        <v>755.6</v>
      </c>
      <c r="J114" s="80">
        <v>465.32</v>
      </c>
    </row>
    <row r="115" spans="1:10" ht="23.25">
      <c r="A115" s="61"/>
      <c r="B115" s="63">
        <v>20</v>
      </c>
      <c r="C115" s="71">
        <v>84.6341</v>
      </c>
      <c r="D115" s="71">
        <v>84.6395</v>
      </c>
      <c r="E115" s="71">
        <f t="shared" si="3"/>
        <v>0.00539999999999452</v>
      </c>
      <c r="F115" s="129">
        <f t="shared" si="4"/>
        <v>20.28549962432201</v>
      </c>
      <c r="G115" s="163">
        <f t="shared" si="1"/>
        <v>266.20000000000005</v>
      </c>
      <c r="H115" s="63">
        <v>20</v>
      </c>
      <c r="I115" s="80">
        <v>812.46</v>
      </c>
      <c r="J115" s="80">
        <v>546.26</v>
      </c>
    </row>
    <row r="116" spans="1:10" ht="23.25">
      <c r="A116" s="61"/>
      <c r="B116" s="63">
        <v>21</v>
      </c>
      <c r="C116" s="71">
        <v>90.0812</v>
      </c>
      <c r="D116" s="71">
        <v>90.0846</v>
      </c>
      <c r="E116" s="71">
        <f t="shared" si="3"/>
        <v>0.0033999999999991815</v>
      </c>
      <c r="F116" s="129">
        <f t="shared" si="4"/>
        <v>11.653014360623716</v>
      </c>
      <c r="G116" s="163">
        <f t="shared" si="1"/>
        <v>291.77</v>
      </c>
      <c r="H116" s="63">
        <v>21</v>
      </c>
      <c r="I116" s="80">
        <v>675.79</v>
      </c>
      <c r="J116" s="80">
        <v>384.02</v>
      </c>
    </row>
    <row r="117" spans="1:10" ht="23.25">
      <c r="A117" s="61">
        <v>23572</v>
      </c>
      <c r="B117" s="63">
        <v>22</v>
      </c>
      <c r="C117" s="71">
        <v>86.2216</v>
      </c>
      <c r="D117" s="71">
        <v>86.2224</v>
      </c>
      <c r="E117" s="71">
        <f t="shared" si="3"/>
        <v>0.0007999999999981355</v>
      </c>
      <c r="F117" s="129">
        <f t="shared" si="4"/>
        <v>2.749896878860634</v>
      </c>
      <c r="G117" s="163">
        <f t="shared" si="1"/>
        <v>290.91999999999996</v>
      </c>
      <c r="H117" s="63">
        <v>22</v>
      </c>
      <c r="I117" s="80">
        <v>793.18</v>
      </c>
      <c r="J117" s="80">
        <v>502.26</v>
      </c>
    </row>
    <row r="118" spans="1:10" ht="23.25">
      <c r="A118" s="61"/>
      <c r="B118" s="63">
        <v>23</v>
      </c>
      <c r="C118" s="71">
        <v>87.713</v>
      </c>
      <c r="D118" s="71">
        <v>87.7145</v>
      </c>
      <c r="E118" s="71">
        <f t="shared" si="3"/>
        <v>0.0015000000000071623</v>
      </c>
      <c r="F118" s="129">
        <f t="shared" si="4"/>
        <v>5.068937550713578</v>
      </c>
      <c r="G118" s="163">
        <f t="shared" si="1"/>
        <v>295.9200000000001</v>
      </c>
      <c r="H118" s="63">
        <v>23</v>
      </c>
      <c r="I118" s="80">
        <v>793.94</v>
      </c>
      <c r="J118" s="80">
        <v>498.02</v>
      </c>
    </row>
    <row r="119" spans="1:10" ht="23.25">
      <c r="A119" s="61"/>
      <c r="B119" s="63">
        <v>24</v>
      </c>
      <c r="C119" s="71">
        <v>88.0658</v>
      </c>
      <c r="D119" s="71">
        <v>88.0661</v>
      </c>
      <c r="E119" s="71">
        <f t="shared" si="3"/>
        <v>0.00030000000000995897</v>
      </c>
      <c r="F119" s="129">
        <f t="shared" si="4"/>
        <v>1.0096590718202771</v>
      </c>
      <c r="G119" s="163">
        <f t="shared" si="1"/>
        <v>297.13</v>
      </c>
      <c r="H119" s="63">
        <v>24</v>
      </c>
      <c r="I119" s="80">
        <v>684.91</v>
      </c>
      <c r="J119" s="80">
        <v>387.78</v>
      </c>
    </row>
    <row r="120" spans="1:10" ht="23.25">
      <c r="A120" s="61">
        <v>23574</v>
      </c>
      <c r="B120" s="63">
        <v>25</v>
      </c>
      <c r="C120" s="71">
        <v>84.9712</v>
      </c>
      <c r="D120" s="71">
        <v>84.9929</v>
      </c>
      <c r="E120" s="71">
        <f t="shared" si="3"/>
        <v>0.021700000000009823</v>
      </c>
      <c r="F120" s="129">
        <f t="shared" si="4"/>
        <v>71.19889756548928</v>
      </c>
      <c r="G120" s="163">
        <f t="shared" si="1"/>
        <v>304.78000000000003</v>
      </c>
      <c r="H120" s="63">
        <v>25</v>
      </c>
      <c r="I120" s="80">
        <v>660.61</v>
      </c>
      <c r="J120" s="80">
        <v>355.83</v>
      </c>
    </row>
    <row r="121" spans="1:10" ht="23.25">
      <c r="A121" s="61"/>
      <c r="B121" s="63">
        <v>26</v>
      </c>
      <c r="C121" s="71">
        <v>90.8604</v>
      </c>
      <c r="D121" s="71">
        <v>90.8923</v>
      </c>
      <c r="E121" s="71">
        <f t="shared" si="3"/>
        <v>0.03190000000000737</v>
      </c>
      <c r="F121" s="129">
        <f t="shared" si="4"/>
        <v>96.64323800293069</v>
      </c>
      <c r="G121" s="163">
        <f t="shared" si="1"/>
        <v>330.08000000000004</v>
      </c>
      <c r="H121" s="63">
        <v>26</v>
      </c>
      <c r="I121" s="80">
        <v>636.98</v>
      </c>
      <c r="J121" s="80">
        <v>306.9</v>
      </c>
    </row>
    <row r="122" spans="1:10" ht="23.25">
      <c r="A122" s="61"/>
      <c r="B122" s="63">
        <v>37</v>
      </c>
      <c r="C122" s="71">
        <v>85.985</v>
      </c>
      <c r="D122" s="71">
        <v>86.0043</v>
      </c>
      <c r="E122" s="71">
        <f t="shared" si="3"/>
        <v>0.019300000000001205</v>
      </c>
      <c r="F122" s="129">
        <f t="shared" si="4"/>
        <v>65.56151912494464</v>
      </c>
      <c r="G122" s="163">
        <f t="shared" si="1"/>
        <v>294.38</v>
      </c>
      <c r="H122" s="63">
        <v>27</v>
      </c>
      <c r="I122" s="80">
        <v>773.39</v>
      </c>
      <c r="J122" s="80">
        <v>479.01</v>
      </c>
    </row>
    <row r="123" spans="1:10" ht="23.25">
      <c r="A123" s="61">
        <v>23598</v>
      </c>
      <c r="B123" s="63">
        <v>1</v>
      </c>
      <c r="C123" s="71">
        <v>85.4423</v>
      </c>
      <c r="D123" s="71">
        <v>85.4563</v>
      </c>
      <c r="E123" s="71">
        <f t="shared" si="3"/>
        <v>0.013999999999995794</v>
      </c>
      <c r="F123" s="129">
        <f t="shared" si="4"/>
        <v>46.076882569759725</v>
      </c>
      <c r="G123" s="163">
        <f t="shared" si="1"/>
        <v>303.84</v>
      </c>
      <c r="H123" s="63">
        <v>28</v>
      </c>
      <c r="I123" s="80">
        <v>674.89</v>
      </c>
      <c r="J123" s="80">
        <v>371.05</v>
      </c>
    </row>
    <row r="124" spans="1:10" ht="23.25">
      <c r="A124" s="61"/>
      <c r="B124" s="63">
        <v>2</v>
      </c>
      <c r="C124" s="71">
        <v>87.5224</v>
      </c>
      <c r="D124" s="71">
        <v>87.5405</v>
      </c>
      <c r="E124" s="71">
        <f t="shared" si="3"/>
        <v>0.01809999999998979</v>
      </c>
      <c r="F124" s="129">
        <f t="shared" si="4"/>
        <v>58.38898028965383</v>
      </c>
      <c r="G124" s="163">
        <f t="shared" si="1"/>
        <v>309.99</v>
      </c>
      <c r="H124" s="63">
        <v>29</v>
      </c>
      <c r="I124" s="80">
        <v>631.34</v>
      </c>
      <c r="J124" s="80">
        <v>321.35</v>
      </c>
    </row>
    <row r="125" spans="1:10" ht="23.25">
      <c r="A125" s="95"/>
      <c r="B125" s="96">
        <v>3</v>
      </c>
      <c r="C125" s="97">
        <v>85.9195</v>
      </c>
      <c r="D125" s="97">
        <v>85.9386</v>
      </c>
      <c r="E125" s="97">
        <f t="shared" si="3"/>
        <v>0.019099999999994566</v>
      </c>
      <c r="F125" s="165">
        <f t="shared" si="4"/>
        <v>71.26599753738505</v>
      </c>
      <c r="G125" s="166">
        <f t="shared" si="1"/>
        <v>268.01</v>
      </c>
      <c r="H125" s="63">
        <v>30</v>
      </c>
      <c r="I125" s="102">
        <v>843.21</v>
      </c>
      <c r="J125" s="102">
        <v>575.2</v>
      </c>
    </row>
    <row r="126" spans="1:10" ht="23.25">
      <c r="A126" s="95">
        <v>23604</v>
      </c>
      <c r="B126" s="96">
        <v>4</v>
      </c>
      <c r="C126" s="97">
        <v>85.0565</v>
      </c>
      <c r="D126" s="97">
        <v>85.072</v>
      </c>
      <c r="E126" s="97">
        <f t="shared" si="3"/>
        <v>0.015500000000002956</v>
      </c>
      <c r="F126" s="162">
        <f t="shared" si="4"/>
        <v>50.375377815343214</v>
      </c>
      <c r="G126" s="166">
        <f t="shared" si="1"/>
        <v>307.69000000000005</v>
      </c>
      <c r="H126" s="63">
        <v>31</v>
      </c>
      <c r="I126" s="102">
        <v>838.45</v>
      </c>
      <c r="J126" s="102">
        <v>530.76</v>
      </c>
    </row>
    <row r="127" spans="1:10" ht="23.25">
      <c r="A127" s="61"/>
      <c r="B127" s="63">
        <v>5</v>
      </c>
      <c r="C127" s="71">
        <v>85.0801</v>
      </c>
      <c r="D127" s="71">
        <v>85.0918</v>
      </c>
      <c r="E127" s="71">
        <f t="shared" si="3"/>
        <v>0.011700000000004707</v>
      </c>
      <c r="F127" s="129">
        <f t="shared" si="4"/>
        <v>34.80278422275182</v>
      </c>
      <c r="G127" s="163">
        <f t="shared" si="1"/>
        <v>336.18</v>
      </c>
      <c r="H127" s="63">
        <v>32</v>
      </c>
      <c r="I127" s="80">
        <v>729.85</v>
      </c>
      <c r="J127" s="80">
        <v>393.67</v>
      </c>
    </row>
    <row r="128" spans="1:10" ht="23.25">
      <c r="A128" s="61"/>
      <c r="B128" s="88">
        <v>6</v>
      </c>
      <c r="C128" s="71">
        <v>87.473</v>
      </c>
      <c r="D128" s="71">
        <v>87.494</v>
      </c>
      <c r="E128" s="71">
        <f t="shared" si="3"/>
        <v>0.021000000000000796</v>
      </c>
      <c r="F128" s="129">
        <f t="shared" si="4"/>
        <v>77.46219107340758</v>
      </c>
      <c r="G128" s="163">
        <f t="shared" si="1"/>
        <v>271.1</v>
      </c>
      <c r="H128" s="63">
        <v>33</v>
      </c>
      <c r="I128" s="80">
        <v>691.98</v>
      </c>
      <c r="J128" s="80">
        <v>420.88</v>
      </c>
    </row>
    <row r="129" spans="1:10" ht="23.25">
      <c r="A129" s="61">
        <v>23612</v>
      </c>
      <c r="B129" s="63">
        <v>7</v>
      </c>
      <c r="C129" s="71">
        <v>86.409</v>
      </c>
      <c r="D129" s="71">
        <v>86.4228</v>
      </c>
      <c r="E129" s="71">
        <f t="shared" si="3"/>
        <v>0.013799999999989154</v>
      </c>
      <c r="F129" s="129">
        <f t="shared" si="4"/>
        <v>48.65150713904162</v>
      </c>
      <c r="G129" s="163">
        <f t="shared" si="1"/>
        <v>283.65</v>
      </c>
      <c r="H129" s="63">
        <v>34</v>
      </c>
      <c r="I129" s="80">
        <v>818.37</v>
      </c>
      <c r="J129" s="80">
        <v>534.72</v>
      </c>
    </row>
    <row r="130" spans="1:10" ht="23.25">
      <c r="A130" s="61"/>
      <c r="B130" s="88">
        <v>8</v>
      </c>
      <c r="C130" s="71">
        <v>84.8012</v>
      </c>
      <c r="D130" s="71">
        <v>84.8203</v>
      </c>
      <c r="E130" s="71">
        <f t="shared" si="3"/>
        <v>0.019100000000008777</v>
      </c>
      <c r="F130" s="129">
        <f t="shared" si="4"/>
        <v>71.39920002993823</v>
      </c>
      <c r="G130" s="163">
        <f t="shared" si="1"/>
        <v>267.51</v>
      </c>
      <c r="H130" s="63">
        <v>35</v>
      </c>
      <c r="I130" s="80">
        <v>736.78</v>
      </c>
      <c r="J130" s="80">
        <v>469.27</v>
      </c>
    </row>
    <row r="131" spans="1:10" ht="23.25">
      <c r="A131" s="61"/>
      <c r="B131" s="63">
        <v>9</v>
      </c>
      <c r="C131" s="71">
        <v>87.6607</v>
      </c>
      <c r="D131" s="71">
        <v>87.6705</v>
      </c>
      <c r="E131" s="71">
        <f t="shared" si="3"/>
        <v>0.009799999999998477</v>
      </c>
      <c r="F131" s="129">
        <f t="shared" si="4"/>
        <v>33.93821858982711</v>
      </c>
      <c r="G131" s="163">
        <f t="shared" si="1"/>
        <v>288.76</v>
      </c>
      <c r="H131" s="63">
        <v>36</v>
      </c>
      <c r="I131" s="80">
        <v>809.89</v>
      </c>
      <c r="J131" s="80">
        <v>521.13</v>
      </c>
    </row>
    <row r="132" spans="1:10" ht="23.25">
      <c r="A132" s="61">
        <v>23626</v>
      </c>
      <c r="B132" s="88">
        <v>1</v>
      </c>
      <c r="C132" s="71">
        <v>85.3984</v>
      </c>
      <c r="D132" s="71">
        <v>85.3986</v>
      </c>
      <c r="E132" s="71">
        <f t="shared" si="3"/>
        <v>0.0002000000000066393</v>
      </c>
      <c r="F132" s="129">
        <f t="shared" si="4"/>
        <v>0.6706458319584175</v>
      </c>
      <c r="G132" s="163">
        <f t="shared" si="1"/>
        <v>298.22</v>
      </c>
      <c r="H132" s="63">
        <v>37</v>
      </c>
      <c r="I132" s="80">
        <v>832.65</v>
      </c>
      <c r="J132" s="80">
        <v>534.43</v>
      </c>
    </row>
    <row r="133" spans="1:10" ht="23.25">
      <c r="A133" s="61"/>
      <c r="B133" s="63">
        <v>2</v>
      </c>
      <c r="C133" s="71">
        <v>87.465</v>
      </c>
      <c r="D133" s="71">
        <v>87.466</v>
      </c>
      <c r="E133" s="71">
        <f t="shared" si="3"/>
        <v>0.000999999999990564</v>
      </c>
      <c r="F133" s="129">
        <f t="shared" si="4"/>
        <v>3.9673093707472993</v>
      </c>
      <c r="G133" s="163">
        <f t="shared" si="1"/>
        <v>252.05999999999995</v>
      </c>
      <c r="H133" s="63">
        <v>38</v>
      </c>
      <c r="I133" s="80">
        <v>807.05</v>
      </c>
      <c r="J133" s="80">
        <v>554.99</v>
      </c>
    </row>
    <row r="134" spans="1:10" ht="23.25">
      <c r="A134" s="61"/>
      <c r="B134" s="88">
        <v>3</v>
      </c>
      <c r="C134" s="71">
        <v>85.8678</v>
      </c>
      <c r="D134" s="71">
        <v>85.8685</v>
      </c>
      <c r="E134" s="71">
        <f t="shared" si="3"/>
        <v>0.0006999999999948159</v>
      </c>
      <c r="F134" s="129">
        <f t="shared" si="4"/>
        <v>2.1840192193529555</v>
      </c>
      <c r="G134" s="163">
        <f t="shared" si="1"/>
        <v>320.51000000000005</v>
      </c>
      <c r="H134" s="63">
        <v>39</v>
      </c>
      <c r="I134" s="80">
        <v>796.22</v>
      </c>
      <c r="J134" s="80">
        <v>475.71</v>
      </c>
    </row>
    <row r="135" spans="1:10" ht="23.25">
      <c r="A135" s="61">
        <v>23630</v>
      </c>
      <c r="B135" s="63">
        <v>4</v>
      </c>
      <c r="C135" s="71">
        <v>85.0286</v>
      </c>
      <c r="D135" s="71">
        <v>85.0286</v>
      </c>
      <c r="E135" s="71">
        <f t="shared" si="3"/>
        <v>0</v>
      </c>
      <c r="F135" s="129">
        <f>((10^6)*E135/G135)</f>
        <v>0</v>
      </c>
      <c r="G135" s="163">
        <f t="shared" si="1"/>
        <v>335.27000000000004</v>
      </c>
      <c r="H135" s="63">
        <v>40</v>
      </c>
      <c r="I135" s="80">
        <v>733.21</v>
      </c>
      <c r="J135" s="80">
        <v>397.94</v>
      </c>
    </row>
    <row r="136" spans="1:10" ht="23.25">
      <c r="A136" s="61"/>
      <c r="B136" s="63">
        <v>5</v>
      </c>
      <c r="C136" s="71">
        <v>85.098</v>
      </c>
      <c r="D136" s="71">
        <v>85.098</v>
      </c>
      <c r="E136" s="71">
        <f t="shared" si="3"/>
        <v>0</v>
      </c>
      <c r="F136" s="129">
        <f>((10^6)*E136/G136)</f>
        <v>0</v>
      </c>
      <c r="G136" s="163">
        <f t="shared" si="1"/>
        <v>329.1</v>
      </c>
      <c r="H136" s="63">
        <v>41</v>
      </c>
      <c r="I136" s="80">
        <v>850.11</v>
      </c>
      <c r="J136" s="80">
        <v>521.01</v>
      </c>
    </row>
    <row r="137" spans="1:10" ht="23.25">
      <c r="A137" s="61"/>
      <c r="B137" s="63">
        <v>6</v>
      </c>
      <c r="C137" s="71">
        <v>87.5076</v>
      </c>
      <c r="D137" s="71">
        <v>87.5076</v>
      </c>
      <c r="E137" s="71">
        <f t="shared" si="3"/>
        <v>0</v>
      </c>
      <c r="F137" s="129">
        <f>((10^6)*E137/G137)</f>
        <v>0</v>
      </c>
      <c r="G137" s="163">
        <f t="shared" si="1"/>
        <v>335.43999999999994</v>
      </c>
      <c r="H137" s="63">
        <v>42</v>
      </c>
      <c r="I137" s="80">
        <v>701.67</v>
      </c>
      <c r="J137" s="80">
        <v>366.23</v>
      </c>
    </row>
    <row r="138" spans="1:10" ht="23.25" customHeight="1">
      <c r="A138" s="61">
        <v>23633</v>
      </c>
      <c r="B138" s="63">
        <v>7</v>
      </c>
      <c r="C138" s="71">
        <v>86.4304</v>
      </c>
      <c r="D138" s="71">
        <v>86.4304</v>
      </c>
      <c r="E138" s="71">
        <f t="shared" si="3"/>
        <v>0</v>
      </c>
      <c r="F138" s="129">
        <f>((10^6)*E138/G138)</f>
        <v>0</v>
      </c>
      <c r="G138" s="163">
        <f t="shared" si="1"/>
        <v>235.32000000000005</v>
      </c>
      <c r="H138" s="63">
        <v>43</v>
      </c>
      <c r="I138" s="80">
        <v>788.58</v>
      </c>
      <c r="J138" s="80">
        <v>553.26</v>
      </c>
    </row>
    <row r="139" spans="1:10" s="43" customFormat="1" ht="23.25" customHeight="1">
      <c r="A139" s="61"/>
      <c r="B139" s="63">
        <v>8</v>
      </c>
      <c r="C139" s="71">
        <v>84.8363</v>
      </c>
      <c r="D139" s="71">
        <v>84.8363</v>
      </c>
      <c r="E139" s="71">
        <f t="shared" si="3"/>
        <v>0</v>
      </c>
      <c r="F139" s="129">
        <f>((10^6)*E139/G139)</f>
        <v>0</v>
      </c>
      <c r="G139" s="80">
        <f t="shared" si="1"/>
        <v>282.20000000000005</v>
      </c>
      <c r="H139" s="63">
        <v>44</v>
      </c>
      <c r="I139" s="80">
        <v>815.2</v>
      </c>
      <c r="J139" s="80">
        <v>533</v>
      </c>
    </row>
    <row r="140" spans="1:10" s="43" customFormat="1" ht="23.25" customHeight="1">
      <c r="A140" s="130"/>
      <c r="B140" s="63">
        <v>9</v>
      </c>
      <c r="C140" s="71">
        <v>87.6851</v>
      </c>
      <c r="D140" s="71">
        <v>87.6851</v>
      </c>
      <c r="E140" s="71">
        <f t="shared" si="3"/>
        <v>0</v>
      </c>
      <c r="F140" s="129">
        <f aca="true" t="shared" si="5" ref="F140:F255">((10^6)*E140/G140)</f>
        <v>0</v>
      </c>
      <c r="G140" s="80">
        <f t="shared" si="1"/>
        <v>290.90000000000003</v>
      </c>
      <c r="H140" s="63">
        <v>45</v>
      </c>
      <c r="I140" s="80">
        <v>799.82</v>
      </c>
      <c r="J140" s="80">
        <v>508.92</v>
      </c>
    </row>
    <row r="141" spans="1:10" s="43" customFormat="1" ht="23.25" customHeight="1">
      <c r="A141" s="130">
        <v>23654</v>
      </c>
      <c r="B141" s="63">
        <v>1</v>
      </c>
      <c r="C141" s="71">
        <v>85.4158</v>
      </c>
      <c r="D141" s="71">
        <v>85.4201</v>
      </c>
      <c r="E141" s="71">
        <f t="shared" si="3"/>
        <v>0.004300000000000637</v>
      </c>
      <c r="F141" s="129">
        <f t="shared" si="5"/>
        <v>12.828162291171349</v>
      </c>
      <c r="G141" s="80">
        <f t="shared" si="1"/>
        <v>335.20000000000005</v>
      </c>
      <c r="H141" s="63">
        <v>46</v>
      </c>
      <c r="I141" s="80">
        <v>689.46</v>
      </c>
      <c r="J141" s="80">
        <v>354.26</v>
      </c>
    </row>
    <row r="142" spans="1:10" s="43" customFormat="1" ht="23.25" customHeight="1">
      <c r="A142" s="130"/>
      <c r="B142" s="63">
        <v>2</v>
      </c>
      <c r="C142" s="71">
        <v>87.4923</v>
      </c>
      <c r="D142" s="71">
        <v>87.4925</v>
      </c>
      <c r="E142" s="71">
        <f t="shared" si="3"/>
        <v>0.0002000000000066393</v>
      </c>
      <c r="F142" s="129">
        <f t="shared" si="5"/>
        <v>0.7379529186282906</v>
      </c>
      <c r="G142" s="80">
        <f t="shared" si="1"/>
        <v>271.02</v>
      </c>
      <c r="H142" s="63">
        <v>47</v>
      </c>
      <c r="I142" s="80">
        <v>796.97</v>
      </c>
      <c r="J142" s="80">
        <v>525.95</v>
      </c>
    </row>
    <row r="143" spans="1:10" s="43" customFormat="1" ht="23.25" customHeight="1">
      <c r="A143" s="130"/>
      <c r="B143" s="63">
        <v>3</v>
      </c>
      <c r="C143" s="71">
        <v>85.9042</v>
      </c>
      <c r="D143" s="71">
        <v>85.9053</v>
      </c>
      <c r="E143" s="71">
        <f t="shared" si="3"/>
        <v>0.0010999999999938836</v>
      </c>
      <c r="F143" s="129">
        <f t="shared" si="5"/>
        <v>3.5455278001414454</v>
      </c>
      <c r="G143" s="80">
        <f t="shared" si="1"/>
        <v>310.25000000000006</v>
      </c>
      <c r="H143" s="63">
        <v>48</v>
      </c>
      <c r="I143" s="80">
        <v>679.09</v>
      </c>
      <c r="J143" s="80">
        <v>368.84</v>
      </c>
    </row>
    <row r="144" spans="1:10" s="43" customFormat="1" ht="23.25" customHeight="1">
      <c r="A144" s="130">
        <v>23662</v>
      </c>
      <c r="B144" s="63">
        <v>4</v>
      </c>
      <c r="C144" s="71">
        <v>85.0569</v>
      </c>
      <c r="D144" s="71">
        <v>85.0615</v>
      </c>
      <c r="E144" s="71">
        <f t="shared" si="3"/>
        <v>0.004599999999996385</v>
      </c>
      <c r="F144" s="129">
        <f t="shared" si="5"/>
        <v>15.696444414100812</v>
      </c>
      <c r="G144" s="80">
        <f t="shared" si="1"/>
        <v>293.06000000000006</v>
      </c>
      <c r="H144" s="63">
        <v>49</v>
      </c>
      <c r="I144" s="80">
        <v>658.2</v>
      </c>
      <c r="J144" s="80">
        <v>365.14</v>
      </c>
    </row>
    <row r="145" spans="1:10" s="43" customFormat="1" ht="23.25" customHeight="1">
      <c r="A145" s="130"/>
      <c r="B145" s="63">
        <v>5</v>
      </c>
      <c r="C145" s="71">
        <v>85.0735</v>
      </c>
      <c r="D145" s="71">
        <v>85.0781</v>
      </c>
      <c r="E145" s="71">
        <f t="shared" si="3"/>
        <v>0.004600000000010596</v>
      </c>
      <c r="F145" s="129">
        <f t="shared" si="5"/>
        <v>13.600614984361053</v>
      </c>
      <c r="G145" s="80">
        <f t="shared" si="1"/>
        <v>338.22</v>
      </c>
      <c r="H145" s="63">
        <v>50</v>
      </c>
      <c r="I145" s="80">
        <v>666.82</v>
      </c>
      <c r="J145" s="80">
        <v>328.6</v>
      </c>
    </row>
    <row r="146" spans="1:10" s="43" customFormat="1" ht="23.25" customHeight="1">
      <c r="A146" s="130"/>
      <c r="B146" s="63">
        <v>6</v>
      </c>
      <c r="C146" s="71">
        <v>87.476</v>
      </c>
      <c r="D146" s="71">
        <v>87.4775</v>
      </c>
      <c r="E146" s="71">
        <f t="shared" si="3"/>
        <v>0.0015000000000071623</v>
      </c>
      <c r="F146" s="129">
        <f t="shared" si="5"/>
        <v>4.759487244596911</v>
      </c>
      <c r="G146" s="80">
        <f t="shared" si="1"/>
        <v>315.15999999999997</v>
      </c>
      <c r="H146" s="63">
        <v>51</v>
      </c>
      <c r="I146" s="80">
        <v>606.05</v>
      </c>
      <c r="J146" s="80">
        <v>290.89</v>
      </c>
    </row>
    <row r="147" spans="1:10" s="43" customFormat="1" ht="23.25" customHeight="1">
      <c r="A147" s="130">
        <v>23669</v>
      </c>
      <c r="B147" s="63">
        <v>7</v>
      </c>
      <c r="C147" s="71">
        <v>86.412</v>
      </c>
      <c r="D147" s="71">
        <v>86.4124</v>
      </c>
      <c r="E147" s="71">
        <f t="shared" si="3"/>
        <v>0.00039999999999906777</v>
      </c>
      <c r="F147" s="129">
        <f t="shared" si="5"/>
        <v>1.3475272874244297</v>
      </c>
      <c r="G147" s="80">
        <f t="shared" si="1"/>
        <v>296.84000000000003</v>
      </c>
      <c r="H147" s="63">
        <v>52</v>
      </c>
      <c r="I147" s="80">
        <v>736.73</v>
      </c>
      <c r="J147" s="80">
        <v>439.89</v>
      </c>
    </row>
    <row r="148" spans="1:10" s="43" customFormat="1" ht="23.25" customHeight="1">
      <c r="A148" s="130"/>
      <c r="B148" s="63">
        <v>8</v>
      </c>
      <c r="C148" s="71">
        <v>84.8228</v>
      </c>
      <c r="D148" s="71">
        <v>84.8274</v>
      </c>
      <c r="E148" s="71">
        <f t="shared" si="3"/>
        <v>0.004599999999996385</v>
      </c>
      <c r="F148" s="129">
        <f t="shared" si="5"/>
        <v>15.422785489158402</v>
      </c>
      <c r="G148" s="80">
        <f t="shared" si="1"/>
        <v>298.26</v>
      </c>
      <c r="H148" s="63">
        <v>53</v>
      </c>
      <c r="I148" s="80">
        <v>770.16</v>
      </c>
      <c r="J148" s="80">
        <v>471.9</v>
      </c>
    </row>
    <row r="149" spans="1:10" s="43" customFormat="1" ht="23.25" customHeight="1">
      <c r="A149" s="130"/>
      <c r="B149" s="63">
        <v>9</v>
      </c>
      <c r="C149" s="71">
        <v>87.6822</v>
      </c>
      <c r="D149" s="71">
        <v>87.6837</v>
      </c>
      <c r="E149" s="71">
        <f t="shared" si="3"/>
        <v>0.0015000000000071623</v>
      </c>
      <c r="F149" s="129">
        <f t="shared" si="5"/>
        <v>5.088195386727144</v>
      </c>
      <c r="G149" s="80">
        <f t="shared" si="1"/>
        <v>294.8</v>
      </c>
      <c r="H149" s="63">
        <v>54</v>
      </c>
      <c r="I149" s="80">
        <v>779.98</v>
      </c>
      <c r="J149" s="80">
        <v>485.18</v>
      </c>
    </row>
    <row r="150" spans="1:10" s="43" customFormat="1" ht="23.25" customHeight="1">
      <c r="A150" s="130">
        <v>23686</v>
      </c>
      <c r="B150" s="63">
        <v>1</v>
      </c>
      <c r="C150" s="71">
        <v>85.3732</v>
      </c>
      <c r="D150" s="71">
        <v>85.3908</v>
      </c>
      <c r="E150" s="71">
        <f t="shared" si="3"/>
        <v>0.017600000000001614</v>
      </c>
      <c r="F150" s="129">
        <f t="shared" si="5"/>
        <v>50.26847937850341</v>
      </c>
      <c r="G150" s="80">
        <f t="shared" si="1"/>
        <v>350.12000000000006</v>
      </c>
      <c r="H150" s="63">
        <v>55</v>
      </c>
      <c r="I150" s="80">
        <v>650.44</v>
      </c>
      <c r="J150" s="80">
        <v>300.32</v>
      </c>
    </row>
    <row r="151" spans="1:10" s="43" customFormat="1" ht="23.25" customHeight="1">
      <c r="A151" s="130"/>
      <c r="B151" s="63">
        <v>2</v>
      </c>
      <c r="C151" s="71">
        <v>87.4379</v>
      </c>
      <c r="D151" s="71">
        <v>87.4481</v>
      </c>
      <c r="E151" s="71">
        <f t="shared" si="3"/>
        <v>0.010199999999997544</v>
      </c>
      <c r="F151" s="129">
        <f t="shared" si="5"/>
        <v>35.94460302356678</v>
      </c>
      <c r="G151" s="80">
        <f t="shared" si="1"/>
        <v>283.77</v>
      </c>
      <c r="H151" s="63">
        <v>56</v>
      </c>
      <c r="I151" s="80">
        <v>817.01</v>
      </c>
      <c r="J151" s="80">
        <v>533.24</v>
      </c>
    </row>
    <row r="152" spans="1:10" s="43" customFormat="1" ht="23.25" customHeight="1">
      <c r="A152" s="130"/>
      <c r="B152" s="63">
        <v>3</v>
      </c>
      <c r="C152" s="71">
        <v>85.8384</v>
      </c>
      <c r="D152" s="71">
        <v>85.8538</v>
      </c>
      <c r="E152" s="71">
        <f t="shared" si="3"/>
        <v>0.015400000000013847</v>
      </c>
      <c r="F152" s="129">
        <f t="shared" si="5"/>
        <v>50.65289609582557</v>
      </c>
      <c r="G152" s="80">
        <f t="shared" si="1"/>
        <v>304.03</v>
      </c>
      <c r="H152" s="63">
        <v>57</v>
      </c>
      <c r="I152" s="80">
        <v>815.42</v>
      </c>
      <c r="J152" s="80">
        <v>511.39</v>
      </c>
    </row>
    <row r="153" spans="1:10" s="43" customFormat="1" ht="23.25" customHeight="1">
      <c r="A153" s="130">
        <v>23693</v>
      </c>
      <c r="B153" s="63">
        <v>4</v>
      </c>
      <c r="C153" s="71">
        <v>84.9977</v>
      </c>
      <c r="D153" s="71">
        <v>85.0086</v>
      </c>
      <c r="E153" s="71">
        <f t="shared" si="3"/>
        <v>0.010900000000006571</v>
      </c>
      <c r="F153" s="129">
        <f t="shared" si="5"/>
        <v>36.842994760880764</v>
      </c>
      <c r="G153" s="80">
        <f t="shared" si="1"/>
        <v>295.8499999999999</v>
      </c>
      <c r="H153" s="63">
        <v>58</v>
      </c>
      <c r="I153" s="80">
        <v>819.67</v>
      </c>
      <c r="J153" s="80">
        <v>523.82</v>
      </c>
    </row>
    <row r="154" spans="1:16" s="43" customFormat="1" ht="23.25" customHeight="1">
      <c r="A154" s="130"/>
      <c r="B154" s="63">
        <v>5</v>
      </c>
      <c r="C154" s="71">
        <v>85.0113</v>
      </c>
      <c r="D154" s="71">
        <v>85.0216</v>
      </c>
      <c r="E154" s="71">
        <f t="shared" si="3"/>
        <v>0.010300000000000864</v>
      </c>
      <c r="F154" s="129">
        <f t="shared" si="5"/>
        <v>29.78169726760406</v>
      </c>
      <c r="G154" s="80">
        <f t="shared" si="1"/>
        <v>345.85</v>
      </c>
      <c r="H154" s="63">
        <v>59</v>
      </c>
      <c r="I154" s="80">
        <v>712.13</v>
      </c>
      <c r="J154" s="80">
        <v>366.28</v>
      </c>
      <c r="K154" s="131"/>
      <c r="L154" s="131"/>
      <c r="M154" s="4"/>
      <c r="N154" s="39"/>
      <c r="O154" s="35"/>
      <c r="P154" s="35"/>
    </row>
    <row r="155" spans="1:16" s="43" customFormat="1" ht="23.25" customHeight="1">
      <c r="A155" s="130"/>
      <c r="B155" s="63">
        <v>6</v>
      </c>
      <c r="C155" s="71">
        <v>87.4313</v>
      </c>
      <c r="D155" s="71">
        <v>87.4395</v>
      </c>
      <c r="E155" s="71">
        <f t="shared" si="3"/>
        <v>0.008200000000002206</v>
      </c>
      <c r="F155" s="129">
        <f t="shared" si="5"/>
        <v>28.277812262922286</v>
      </c>
      <c r="G155" s="80">
        <f t="shared" si="1"/>
        <v>289.98</v>
      </c>
      <c r="H155" s="63">
        <v>60</v>
      </c>
      <c r="I155" s="80">
        <v>848.15</v>
      </c>
      <c r="J155" s="80">
        <v>558.17</v>
      </c>
      <c r="K155" s="131"/>
      <c r="L155" s="131"/>
      <c r="M155" s="4"/>
      <c r="N155" s="39"/>
      <c r="O155" s="35"/>
      <c r="P155" s="35"/>
    </row>
    <row r="156" spans="1:10" s="43" customFormat="1" ht="23.25" customHeight="1">
      <c r="A156" s="130">
        <v>23699</v>
      </c>
      <c r="B156" s="63">
        <v>7</v>
      </c>
      <c r="C156" s="71">
        <v>86.344</v>
      </c>
      <c r="D156" s="71">
        <v>86.3524</v>
      </c>
      <c r="E156" s="71">
        <f t="shared" si="3"/>
        <v>0.008400000000008845</v>
      </c>
      <c r="F156" s="129">
        <f t="shared" si="5"/>
        <v>33.772917336799786</v>
      </c>
      <c r="G156" s="199">
        <f t="shared" si="1"/>
        <v>248.72000000000003</v>
      </c>
      <c r="H156" s="63">
        <v>61</v>
      </c>
      <c r="I156" s="139">
        <v>799.36</v>
      </c>
      <c r="J156" s="55">
        <v>550.64</v>
      </c>
    </row>
    <row r="157" spans="1:10" s="43" customFormat="1" ht="23.25" customHeight="1">
      <c r="A157" s="136"/>
      <c r="B157" s="137">
        <v>8</v>
      </c>
      <c r="C157" s="138">
        <v>84.8002</v>
      </c>
      <c r="D157" s="138">
        <v>84.8097</v>
      </c>
      <c r="E157" s="198">
        <f t="shared" si="3"/>
        <v>0.009500000000002728</v>
      </c>
      <c r="F157" s="129">
        <f t="shared" si="5"/>
        <v>34.26757565920978</v>
      </c>
      <c r="G157" s="195">
        <f t="shared" si="1"/>
        <v>277.23</v>
      </c>
      <c r="H157" s="63">
        <v>62</v>
      </c>
      <c r="I157" s="54">
        <v>822.73</v>
      </c>
      <c r="J157" s="53">
        <v>545.5</v>
      </c>
    </row>
    <row r="158" spans="1:10" s="43" customFormat="1" ht="23.25" customHeight="1">
      <c r="A158" s="130"/>
      <c r="B158" s="50">
        <v>9</v>
      </c>
      <c r="C158" s="51">
        <v>87.6225</v>
      </c>
      <c r="D158" s="51">
        <v>87.6339</v>
      </c>
      <c r="E158" s="71">
        <f t="shared" si="3"/>
        <v>0.011399999999994748</v>
      </c>
      <c r="F158" s="129">
        <f t="shared" si="5"/>
        <v>34.7719993899489</v>
      </c>
      <c r="G158" s="80">
        <f t="shared" si="1"/>
        <v>327.84999999999997</v>
      </c>
      <c r="H158" s="63">
        <v>63</v>
      </c>
      <c r="I158" s="54">
        <v>697.17</v>
      </c>
      <c r="J158" s="55">
        <v>369.32</v>
      </c>
    </row>
    <row r="159" spans="1:10" s="43" customFormat="1" ht="23.25" customHeight="1">
      <c r="A159" s="130">
        <v>23713</v>
      </c>
      <c r="B159" s="50">
        <v>1</v>
      </c>
      <c r="C159" s="51">
        <v>85.3972</v>
      </c>
      <c r="D159" s="51">
        <v>85.398</v>
      </c>
      <c r="E159" s="89">
        <f t="shared" si="3"/>
        <v>0.0007999999999981355</v>
      </c>
      <c r="F159" s="129">
        <f t="shared" si="5"/>
        <v>2.9580329081092085</v>
      </c>
      <c r="G159" s="94">
        <f t="shared" si="1"/>
        <v>270.45000000000005</v>
      </c>
      <c r="H159" s="63">
        <v>64</v>
      </c>
      <c r="I159" s="53">
        <v>821.51</v>
      </c>
      <c r="J159" s="53">
        <v>551.06</v>
      </c>
    </row>
    <row r="160" spans="1:10" s="43" customFormat="1" ht="23.25" customHeight="1">
      <c r="A160" s="130"/>
      <c r="B160" s="50">
        <v>2</v>
      </c>
      <c r="C160" s="51">
        <v>87.4519</v>
      </c>
      <c r="D160" s="51">
        <v>87.4527</v>
      </c>
      <c r="E160" s="138">
        <f t="shared" si="3"/>
        <v>0.0007999999999981355</v>
      </c>
      <c r="F160" s="129">
        <f t="shared" si="5"/>
        <v>3.0678375579941544</v>
      </c>
      <c r="G160" s="55">
        <f t="shared" si="1"/>
        <v>260.77</v>
      </c>
      <c r="H160" s="63">
        <v>65</v>
      </c>
      <c r="I160" s="53">
        <v>883.63</v>
      </c>
      <c r="J160" s="53">
        <v>622.86</v>
      </c>
    </row>
    <row r="161" spans="1:10" s="43" customFormat="1" ht="23.25" customHeight="1">
      <c r="A161" s="130"/>
      <c r="B161" s="50">
        <v>3</v>
      </c>
      <c r="C161" s="51">
        <v>85.8531</v>
      </c>
      <c r="D161" s="51">
        <v>85.8538</v>
      </c>
      <c r="E161" s="51">
        <f t="shared" si="3"/>
        <v>0.0007000000000090267</v>
      </c>
      <c r="F161" s="129">
        <f t="shared" si="5"/>
        <v>2.555490654238562</v>
      </c>
      <c r="G161" s="53">
        <f t="shared" si="1"/>
        <v>273.91999999999996</v>
      </c>
      <c r="H161" s="63">
        <v>66</v>
      </c>
      <c r="I161" s="54">
        <v>883.99</v>
      </c>
      <c r="J161" s="55">
        <v>610.07</v>
      </c>
    </row>
    <row r="162" spans="1:10" s="43" customFormat="1" ht="23.25" customHeight="1">
      <c r="A162" s="130">
        <v>23733</v>
      </c>
      <c r="B162" s="50">
        <v>4</v>
      </c>
      <c r="C162" s="51">
        <v>85.0074</v>
      </c>
      <c r="D162" s="51">
        <v>85.047</v>
      </c>
      <c r="E162" s="51">
        <f t="shared" si="3"/>
        <v>0.039599999999992974</v>
      </c>
      <c r="F162" s="129">
        <f t="shared" si="5"/>
        <v>123.14964547827147</v>
      </c>
      <c r="G162" s="53">
        <f t="shared" si="1"/>
        <v>321.56</v>
      </c>
      <c r="H162" s="63">
        <v>67</v>
      </c>
      <c r="I162" s="54">
        <v>741.49</v>
      </c>
      <c r="J162" s="53">
        <v>419.93</v>
      </c>
    </row>
    <row r="163" spans="1:10" s="43" customFormat="1" ht="23.25" customHeight="1">
      <c r="A163" s="130"/>
      <c r="B163" s="50">
        <v>5</v>
      </c>
      <c r="C163" s="51">
        <v>85.0266</v>
      </c>
      <c r="D163" s="51">
        <v>85.063</v>
      </c>
      <c r="E163" s="51">
        <f t="shared" si="3"/>
        <v>0.03640000000000043</v>
      </c>
      <c r="F163" s="129">
        <f t="shared" si="5"/>
        <v>119.9380539721257</v>
      </c>
      <c r="G163" s="53">
        <f t="shared" si="1"/>
        <v>303.49</v>
      </c>
      <c r="H163" s="63">
        <v>68</v>
      </c>
      <c r="I163" s="54">
        <v>712.01</v>
      </c>
      <c r="J163" s="53">
        <v>408.52</v>
      </c>
    </row>
    <row r="164" spans="1:10" s="43" customFormat="1" ht="23.25" customHeight="1">
      <c r="A164" s="130"/>
      <c r="B164" s="50">
        <v>6</v>
      </c>
      <c r="C164" s="51">
        <v>87.4218</v>
      </c>
      <c r="D164" s="51">
        <v>87.4604</v>
      </c>
      <c r="E164" s="51">
        <f t="shared" si="3"/>
        <v>0.03860000000000241</v>
      </c>
      <c r="F164" s="129">
        <f t="shared" si="5"/>
        <v>120.84024668942305</v>
      </c>
      <c r="G164" s="53">
        <f t="shared" si="1"/>
        <v>319.43</v>
      </c>
      <c r="H164" s="63">
        <v>69</v>
      </c>
      <c r="I164" s="54">
        <v>708.5</v>
      </c>
      <c r="J164" s="55">
        <v>389.07</v>
      </c>
    </row>
    <row r="165" spans="1:10" s="43" customFormat="1" ht="23.25" customHeight="1">
      <c r="A165" s="130">
        <v>23747</v>
      </c>
      <c r="B165" s="50">
        <v>1</v>
      </c>
      <c r="C165" s="51">
        <v>85.4024</v>
      </c>
      <c r="D165" s="51">
        <v>85.4812</v>
      </c>
      <c r="E165" s="51">
        <f t="shared" si="3"/>
        <v>0.07880000000000109</v>
      </c>
      <c r="F165" s="129">
        <f t="shared" si="5"/>
        <v>267.11864406780035</v>
      </c>
      <c r="G165" s="53">
        <f t="shared" si="1"/>
        <v>294.99999999999994</v>
      </c>
      <c r="H165" s="63">
        <v>70</v>
      </c>
      <c r="I165" s="54">
        <v>688.54</v>
      </c>
      <c r="J165" s="53">
        <v>393.54</v>
      </c>
    </row>
    <row r="166" spans="1:10" s="43" customFormat="1" ht="23.25" customHeight="1">
      <c r="A166" s="130"/>
      <c r="B166" s="50">
        <v>2</v>
      </c>
      <c r="C166" s="51">
        <v>87.4718</v>
      </c>
      <c r="D166" s="51">
        <v>87.5574</v>
      </c>
      <c r="E166" s="51">
        <f t="shared" si="3"/>
        <v>0.08559999999999945</v>
      </c>
      <c r="F166" s="129">
        <f t="shared" si="5"/>
        <v>296.5118292978609</v>
      </c>
      <c r="G166" s="53">
        <f t="shared" si="1"/>
        <v>288.68999999999994</v>
      </c>
      <c r="H166" s="63">
        <v>71</v>
      </c>
      <c r="I166" s="54">
        <v>807.77</v>
      </c>
      <c r="J166" s="53">
        <v>519.08</v>
      </c>
    </row>
    <row r="167" spans="1:10" s="43" customFormat="1" ht="23.25" customHeight="1">
      <c r="A167" s="130"/>
      <c r="B167" s="50">
        <v>3</v>
      </c>
      <c r="C167" s="51">
        <v>85.8794</v>
      </c>
      <c r="D167" s="51">
        <v>85.978</v>
      </c>
      <c r="E167" s="51">
        <f t="shared" si="3"/>
        <v>0.09859999999999047</v>
      </c>
      <c r="F167" s="129">
        <f t="shared" si="5"/>
        <v>292.174119180936</v>
      </c>
      <c r="G167" s="53">
        <f t="shared" si="1"/>
        <v>337.47</v>
      </c>
      <c r="H167" s="63">
        <v>72</v>
      </c>
      <c r="I167" s="54">
        <v>729.19</v>
      </c>
      <c r="J167" s="55">
        <v>391.72</v>
      </c>
    </row>
    <row r="168" spans="1:10" s="43" customFormat="1" ht="23.25" customHeight="1">
      <c r="A168" s="130">
        <v>23759</v>
      </c>
      <c r="B168" s="50">
        <v>4</v>
      </c>
      <c r="C168" s="71">
        <v>85.027</v>
      </c>
      <c r="D168" s="71">
        <v>85.0404</v>
      </c>
      <c r="E168" s="71">
        <f t="shared" si="3"/>
        <v>0.013400000000004297</v>
      </c>
      <c r="F168" s="129">
        <f t="shared" si="5"/>
        <v>41.14215535770431</v>
      </c>
      <c r="G168" s="53">
        <f t="shared" si="1"/>
        <v>325.70000000000005</v>
      </c>
      <c r="H168" s="63">
        <v>73</v>
      </c>
      <c r="I168" s="80">
        <v>689.96</v>
      </c>
      <c r="J168" s="80">
        <v>364.26</v>
      </c>
    </row>
    <row r="169" spans="1:10" s="43" customFormat="1" ht="23.25" customHeight="1">
      <c r="A169" s="61"/>
      <c r="B169" s="50">
        <v>5</v>
      </c>
      <c r="C169" s="71">
        <v>84.9903</v>
      </c>
      <c r="D169" s="71">
        <v>85.001</v>
      </c>
      <c r="E169" s="71">
        <f t="shared" si="3"/>
        <v>0.010699999999999932</v>
      </c>
      <c r="F169" s="129">
        <f t="shared" si="5"/>
        <v>33.67851185042943</v>
      </c>
      <c r="G169" s="53">
        <f t="shared" si="1"/>
        <v>317.7099999999999</v>
      </c>
      <c r="H169" s="63">
        <v>74</v>
      </c>
      <c r="I169" s="80">
        <v>793.43</v>
      </c>
      <c r="J169" s="80">
        <v>475.72</v>
      </c>
    </row>
    <row r="170" spans="1:10" s="43" customFormat="1" ht="23.25" customHeight="1">
      <c r="A170" s="61"/>
      <c r="B170" s="50">
        <v>6</v>
      </c>
      <c r="C170" s="71">
        <v>87.4068</v>
      </c>
      <c r="D170" s="71">
        <v>87.4188</v>
      </c>
      <c r="E170" s="71">
        <f t="shared" si="3"/>
        <v>0.012000000000000455</v>
      </c>
      <c r="F170" s="129">
        <f t="shared" si="5"/>
        <v>38.09281950352503</v>
      </c>
      <c r="G170" s="53">
        <f t="shared" si="1"/>
        <v>315.02</v>
      </c>
      <c r="H170" s="63">
        <v>75</v>
      </c>
      <c r="I170" s="80">
        <v>844.35</v>
      </c>
      <c r="J170" s="80">
        <v>529.33</v>
      </c>
    </row>
    <row r="171" spans="1:10" ht="23.25" customHeight="1">
      <c r="A171" s="130">
        <v>23775</v>
      </c>
      <c r="B171" s="50">
        <v>1</v>
      </c>
      <c r="C171" s="51">
        <v>85.426</v>
      </c>
      <c r="D171" s="51">
        <v>85.43</v>
      </c>
      <c r="E171" s="51">
        <f t="shared" si="3"/>
        <v>0.0040000000000048885</v>
      </c>
      <c r="F171" s="52">
        <f t="shared" si="5"/>
        <v>11.529038766406945</v>
      </c>
      <c r="G171" s="53">
        <f t="shared" si="1"/>
        <v>346.94999999999993</v>
      </c>
      <c r="H171" s="63">
        <v>76</v>
      </c>
      <c r="I171" s="53">
        <v>716.3</v>
      </c>
      <c r="J171" s="53">
        <v>369.35</v>
      </c>
    </row>
    <row r="172" spans="1:10" ht="23.25" customHeight="1">
      <c r="A172" s="130"/>
      <c r="B172" s="50">
        <v>2</v>
      </c>
      <c r="C172" s="51">
        <v>87.4768</v>
      </c>
      <c r="D172" s="51">
        <v>87.4781</v>
      </c>
      <c r="E172" s="51">
        <f t="shared" si="3"/>
        <v>0.001300000000000523</v>
      </c>
      <c r="F172" s="52">
        <f t="shared" si="5"/>
        <v>4.607478291690672</v>
      </c>
      <c r="G172" s="53">
        <f t="shared" si="1"/>
        <v>282.15</v>
      </c>
      <c r="H172" s="63">
        <v>77</v>
      </c>
      <c r="I172" s="53">
        <v>762.53</v>
      </c>
      <c r="J172" s="53">
        <v>480.38</v>
      </c>
    </row>
    <row r="173" spans="1:10" ht="23.25" customHeight="1">
      <c r="A173" s="130"/>
      <c r="B173" s="50">
        <v>3</v>
      </c>
      <c r="C173" s="51">
        <v>85.889</v>
      </c>
      <c r="D173" s="51">
        <v>85.8903</v>
      </c>
      <c r="E173" s="51">
        <f t="shared" si="3"/>
        <v>0.001300000000000523</v>
      </c>
      <c r="F173" s="52">
        <f t="shared" si="5"/>
        <v>4.062753922121766</v>
      </c>
      <c r="G173" s="53">
        <f t="shared" si="1"/>
        <v>319.98</v>
      </c>
      <c r="H173" s="63">
        <v>78</v>
      </c>
      <c r="I173" s="54">
        <v>836.32</v>
      </c>
      <c r="J173" s="55">
        <v>516.34</v>
      </c>
    </row>
    <row r="174" spans="1:10" ht="23.25" customHeight="1">
      <c r="A174" s="130">
        <v>23787</v>
      </c>
      <c r="B174" s="50">
        <v>4</v>
      </c>
      <c r="C174" s="71">
        <v>85.0128</v>
      </c>
      <c r="D174" s="71">
        <v>85.0131</v>
      </c>
      <c r="E174" s="71">
        <f t="shared" si="3"/>
        <v>0.0002999999999957481</v>
      </c>
      <c r="F174" s="52">
        <f t="shared" si="5"/>
        <v>1.0567473316980103</v>
      </c>
      <c r="G174" s="53">
        <f t="shared" si="1"/>
        <v>283.89</v>
      </c>
      <c r="H174" s="63">
        <v>79</v>
      </c>
      <c r="I174" s="80">
        <v>814.04</v>
      </c>
      <c r="J174" s="80">
        <v>530.15</v>
      </c>
    </row>
    <row r="175" spans="1:10" ht="23.25" customHeight="1">
      <c r="A175" s="61"/>
      <c r="B175" s="50">
        <v>5</v>
      </c>
      <c r="C175" s="71">
        <v>85.0523</v>
      </c>
      <c r="D175" s="71">
        <v>85.0587</v>
      </c>
      <c r="E175" s="71">
        <f t="shared" si="3"/>
        <v>0.006399999999999295</v>
      </c>
      <c r="F175" s="52">
        <f t="shared" si="5"/>
        <v>21.45419194797122</v>
      </c>
      <c r="G175" s="53">
        <f t="shared" si="1"/>
        <v>298.31</v>
      </c>
      <c r="H175" s="63">
        <v>80</v>
      </c>
      <c r="I175" s="80">
        <v>720.26</v>
      </c>
      <c r="J175" s="80">
        <v>421.95</v>
      </c>
    </row>
    <row r="176" spans="1:10" ht="23.25" customHeight="1">
      <c r="A176" s="61"/>
      <c r="B176" s="50">
        <v>6</v>
      </c>
      <c r="C176" s="71">
        <v>87.4773</v>
      </c>
      <c r="D176" s="71">
        <v>87.4775</v>
      </c>
      <c r="E176" s="71">
        <f t="shared" si="3"/>
        <v>0.0002000000000066393</v>
      </c>
      <c r="F176" s="52">
        <f t="shared" si="5"/>
        <v>0.7282260413874138</v>
      </c>
      <c r="G176" s="53">
        <f t="shared" si="1"/>
        <v>274.64</v>
      </c>
      <c r="H176" s="63">
        <v>81</v>
      </c>
      <c r="I176" s="80">
        <v>827.05</v>
      </c>
      <c r="J176" s="80">
        <v>552.41</v>
      </c>
    </row>
    <row r="177" spans="1:10" ht="23.25" customHeight="1">
      <c r="A177" s="130">
        <v>23803</v>
      </c>
      <c r="B177" s="50">
        <v>25</v>
      </c>
      <c r="C177" s="51">
        <v>87.2541</v>
      </c>
      <c r="D177" s="51">
        <v>87.2592</v>
      </c>
      <c r="E177" s="51">
        <f t="shared" si="3"/>
        <v>0.005100000000012983</v>
      </c>
      <c r="F177" s="52">
        <f t="shared" si="5"/>
        <v>16.501650165058514</v>
      </c>
      <c r="G177" s="53">
        <f t="shared" si="1"/>
        <v>309.05999999999995</v>
      </c>
      <c r="H177" s="63">
        <v>82</v>
      </c>
      <c r="I177" s="53">
        <v>844.14</v>
      </c>
      <c r="J177" s="53">
        <v>535.08</v>
      </c>
    </row>
    <row r="178" spans="1:10" ht="23.25" customHeight="1">
      <c r="A178" s="130"/>
      <c r="B178" s="50">
        <v>26</v>
      </c>
      <c r="C178" s="51">
        <v>88.7878</v>
      </c>
      <c r="D178" s="51">
        <v>88.7907</v>
      </c>
      <c r="E178" s="51">
        <f t="shared" si="3"/>
        <v>0.002899999999996794</v>
      </c>
      <c r="F178" s="52">
        <f t="shared" si="5"/>
        <v>8.818342151665734</v>
      </c>
      <c r="G178" s="53">
        <f t="shared" si="1"/>
        <v>328.86000000000007</v>
      </c>
      <c r="H178" s="63">
        <v>83</v>
      </c>
      <c r="I178" s="53">
        <v>808.07</v>
      </c>
      <c r="J178" s="53">
        <v>479.21</v>
      </c>
    </row>
    <row r="179" spans="1:10" ht="23.25" customHeight="1">
      <c r="A179" s="130"/>
      <c r="B179" s="50">
        <v>27</v>
      </c>
      <c r="C179" s="51">
        <v>88.0543</v>
      </c>
      <c r="D179" s="51">
        <v>88.063</v>
      </c>
      <c r="E179" s="51">
        <f t="shared" si="3"/>
        <v>0.008700000000004593</v>
      </c>
      <c r="F179" s="52">
        <f t="shared" si="5"/>
        <v>24.454001180550897</v>
      </c>
      <c r="G179" s="53">
        <f t="shared" si="1"/>
        <v>355.77000000000004</v>
      </c>
      <c r="H179" s="63">
        <v>84</v>
      </c>
      <c r="I179" s="54">
        <v>736.82</v>
      </c>
      <c r="J179" s="55">
        <v>381.05</v>
      </c>
    </row>
    <row r="180" spans="1:10" ht="23.25" customHeight="1">
      <c r="A180" s="130">
        <v>23824</v>
      </c>
      <c r="B180" s="50">
        <v>28</v>
      </c>
      <c r="C180" s="71">
        <v>91.7459</v>
      </c>
      <c r="D180" s="71">
        <v>91.7526</v>
      </c>
      <c r="E180" s="71">
        <f t="shared" si="3"/>
        <v>0.006699999999995043</v>
      </c>
      <c r="F180" s="52">
        <f t="shared" si="5"/>
        <v>21.22940430923651</v>
      </c>
      <c r="G180" s="53">
        <f t="shared" si="1"/>
        <v>315.6</v>
      </c>
      <c r="H180" s="63">
        <v>85</v>
      </c>
      <c r="I180" s="80">
        <v>724.22</v>
      </c>
      <c r="J180" s="80">
        <v>408.62</v>
      </c>
    </row>
    <row r="181" spans="1:10" ht="23.25" customHeight="1">
      <c r="A181" s="61"/>
      <c r="B181" s="50">
        <v>29</v>
      </c>
      <c r="C181" s="71">
        <v>85.2761</v>
      </c>
      <c r="D181" s="71">
        <v>85.2833</v>
      </c>
      <c r="E181" s="71">
        <f t="shared" si="3"/>
        <v>0.007199999999997431</v>
      </c>
      <c r="F181" s="52">
        <f t="shared" si="5"/>
        <v>21.345982804617346</v>
      </c>
      <c r="G181" s="53">
        <f t="shared" si="1"/>
        <v>337.3</v>
      </c>
      <c r="H181" s="63">
        <v>86</v>
      </c>
      <c r="I181" s="80">
        <v>702.51</v>
      </c>
      <c r="J181" s="80">
        <v>365.21</v>
      </c>
    </row>
    <row r="182" spans="1:10" s="184" customFormat="1" ht="23.25" customHeight="1" thickBot="1">
      <c r="A182" s="110"/>
      <c r="B182" s="203">
        <v>30</v>
      </c>
      <c r="C182" s="112">
        <v>85.3476</v>
      </c>
      <c r="D182" s="112">
        <v>85.352</v>
      </c>
      <c r="E182" s="112">
        <f t="shared" si="3"/>
        <v>0.004400000000003956</v>
      </c>
      <c r="F182" s="204">
        <f t="shared" si="5"/>
        <v>12.178582302316578</v>
      </c>
      <c r="G182" s="205">
        <f t="shared" si="1"/>
        <v>361.29</v>
      </c>
      <c r="H182" s="111">
        <v>87</v>
      </c>
      <c r="I182" s="114">
        <v>731.75</v>
      </c>
      <c r="J182" s="114">
        <v>370.46</v>
      </c>
    </row>
    <row r="183" spans="1:10" ht="23.25" customHeight="1">
      <c r="A183" s="87">
        <v>23838</v>
      </c>
      <c r="B183" s="88">
        <v>1</v>
      </c>
      <c r="C183" s="89">
        <v>85.4245</v>
      </c>
      <c r="D183" s="89">
        <v>85.4262</v>
      </c>
      <c r="E183" s="89">
        <f t="shared" si="3"/>
        <v>0.0016999999999995907</v>
      </c>
      <c r="F183" s="202">
        <f t="shared" si="5"/>
        <v>5.22819534998029</v>
      </c>
      <c r="G183" s="55">
        <f t="shared" si="1"/>
        <v>325.15999999999997</v>
      </c>
      <c r="H183" s="88">
        <v>1</v>
      </c>
      <c r="I183" s="94">
        <v>799.18</v>
      </c>
      <c r="J183" s="94">
        <v>474.02</v>
      </c>
    </row>
    <row r="184" spans="1:10" ht="23.25" customHeight="1">
      <c r="A184" s="61"/>
      <c r="B184" s="63">
        <v>2</v>
      </c>
      <c r="C184" s="71">
        <v>87.4775</v>
      </c>
      <c r="D184" s="71">
        <v>87.4793</v>
      </c>
      <c r="E184" s="71">
        <f t="shared" si="3"/>
        <v>0.0017999999999886995</v>
      </c>
      <c r="F184" s="52">
        <f t="shared" si="5"/>
        <v>5.335230304074632</v>
      </c>
      <c r="G184" s="53">
        <f t="shared" si="1"/>
        <v>337.38</v>
      </c>
      <c r="H184" s="63">
        <v>2</v>
      </c>
      <c r="I184" s="80">
        <v>723.27</v>
      </c>
      <c r="J184" s="80">
        <v>385.89</v>
      </c>
    </row>
    <row r="185" spans="1:10" ht="23.25" customHeight="1">
      <c r="A185" s="61"/>
      <c r="B185" s="63">
        <v>3</v>
      </c>
      <c r="C185" s="71">
        <v>85.8385</v>
      </c>
      <c r="D185" s="71">
        <v>85.8424</v>
      </c>
      <c r="E185" s="71">
        <f t="shared" si="3"/>
        <v>0.003900000000001569</v>
      </c>
      <c r="F185" s="52">
        <f t="shared" si="5"/>
        <v>11.3603262452711</v>
      </c>
      <c r="G185" s="53">
        <f t="shared" si="1"/>
        <v>343.3</v>
      </c>
      <c r="H185" s="63">
        <v>3</v>
      </c>
      <c r="I185" s="80">
        <v>804.51</v>
      </c>
      <c r="J185" s="80">
        <v>461.21</v>
      </c>
    </row>
    <row r="186" spans="1:10" ht="23.25" customHeight="1">
      <c r="A186" s="61">
        <v>23836</v>
      </c>
      <c r="B186" s="63">
        <v>4</v>
      </c>
      <c r="C186" s="71">
        <v>84.9993</v>
      </c>
      <c r="D186" s="71">
        <v>85.0009</v>
      </c>
      <c r="E186" s="71">
        <f t="shared" si="3"/>
        <v>0.001599999999996271</v>
      </c>
      <c r="F186" s="52">
        <f t="shared" si="5"/>
        <v>4.510727072809537</v>
      </c>
      <c r="G186" s="53">
        <f t="shared" si="1"/>
        <v>354.71000000000004</v>
      </c>
      <c r="H186" s="63">
        <v>4</v>
      </c>
      <c r="I186" s="80">
        <v>685.85</v>
      </c>
      <c r="J186" s="80">
        <v>331.14</v>
      </c>
    </row>
    <row r="187" spans="1:10" ht="23.25" customHeight="1">
      <c r="A187" s="61"/>
      <c r="B187" s="63">
        <v>5</v>
      </c>
      <c r="C187" s="71">
        <v>85.0229</v>
      </c>
      <c r="D187" s="71">
        <v>85.0239</v>
      </c>
      <c r="E187" s="71">
        <f t="shared" si="3"/>
        <v>0.000999999999990564</v>
      </c>
      <c r="F187" s="52">
        <f t="shared" si="5"/>
        <v>3.519515714604456</v>
      </c>
      <c r="G187" s="53">
        <f t="shared" si="1"/>
        <v>284.13</v>
      </c>
      <c r="H187" s="63">
        <v>5</v>
      </c>
      <c r="I187" s="80">
        <v>807.18</v>
      </c>
      <c r="J187" s="80">
        <v>523.05</v>
      </c>
    </row>
    <row r="188" spans="1:10" ht="23.25" customHeight="1">
      <c r="A188" s="61"/>
      <c r="B188" s="63">
        <v>6</v>
      </c>
      <c r="C188" s="71">
        <v>87.3755</v>
      </c>
      <c r="D188" s="71">
        <v>87.3788</v>
      </c>
      <c r="E188" s="71">
        <f t="shared" si="3"/>
        <v>0.003299999999995862</v>
      </c>
      <c r="F188" s="52">
        <f t="shared" si="5"/>
        <v>9.668063164667219</v>
      </c>
      <c r="G188" s="53">
        <f>I188-J188</f>
        <v>341.33</v>
      </c>
      <c r="H188" s="63">
        <v>6</v>
      </c>
      <c r="I188" s="80">
        <v>675.53</v>
      </c>
      <c r="J188" s="80">
        <v>334.2</v>
      </c>
    </row>
    <row r="189" spans="1:10" ht="23.25" customHeight="1">
      <c r="A189" s="61">
        <v>23874</v>
      </c>
      <c r="B189" s="63">
        <v>1</v>
      </c>
      <c r="C189" s="71">
        <v>85.4095</v>
      </c>
      <c r="D189" s="71">
        <v>85.4144</v>
      </c>
      <c r="E189" s="71">
        <f t="shared" si="3"/>
        <v>0.004900000000006344</v>
      </c>
      <c r="F189" s="52">
        <f t="shared" si="5"/>
        <v>16.895969104535506</v>
      </c>
      <c r="G189" s="53">
        <f aca="true" t="shared" si="6" ref="G189:G255">I189-J189</f>
        <v>290.0100000000001</v>
      </c>
      <c r="H189" s="63">
        <v>7</v>
      </c>
      <c r="I189" s="80">
        <v>826.32</v>
      </c>
      <c r="J189" s="80">
        <v>536.31</v>
      </c>
    </row>
    <row r="190" spans="1:10" ht="23.25" customHeight="1">
      <c r="A190" s="61"/>
      <c r="B190" s="63">
        <v>2</v>
      </c>
      <c r="C190" s="71">
        <v>87.4794</v>
      </c>
      <c r="D190" s="71">
        <v>87.4825</v>
      </c>
      <c r="E190" s="71">
        <f aca="true" t="shared" si="7" ref="E190:E255">D190-C190</f>
        <v>0.0031000000000034333</v>
      </c>
      <c r="F190" s="52">
        <f t="shared" si="5"/>
        <v>10.203074087494432</v>
      </c>
      <c r="G190" s="53">
        <f t="shared" si="6"/>
        <v>303.83</v>
      </c>
      <c r="H190" s="63">
        <v>8</v>
      </c>
      <c r="I190" s="80">
        <v>664.02</v>
      </c>
      <c r="J190" s="80">
        <v>360.19</v>
      </c>
    </row>
    <row r="191" spans="1:10" ht="23.25" customHeight="1">
      <c r="A191" s="61"/>
      <c r="B191" s="63">
        <v>3</v>
      </c>
      <c r="C191" s="71">
        <v>85.8928</v>
      </c>
      <c r="D191" s="71">
        <v>85.8995</v>
      </c>
      <c r="E191" s="71">
        <f t="shared" si="7"/>
        <v>0.006700000000009254</v>
      </c>
      <c r="F191" s="52">
        <f t="shared" si="5"/>
        <v>20.164324194207282</v>
      </c>
      <c r="G191" s="53">
        <f t="shared" si="6"/>
        <v>332.27000000000004</v>
      </c>
      <c r="H191" s="63">
        <v>9</v>
      </c>
      <c r="I191" s="80">
        <v>699.21</v>
      </c>
      <c r="J191" s="80">
        <v>366.94</v>
      </c>
    </row>
    <row r="192" spans="1:10" ht="23.25" customHeight="1">
      <c r="A192" s="61">
        <v>23882</v>
      </c>
      <c r="B192" s="63">
        <v>4</v>
      </c>
      <c r="C192" s="71">
        <v>85.0496</v>
      </c>
      <c r="D192" s="71">
        <v>85.0734</v>
      </c>
      <c r="E192" s="71">
        <f t="shared" si="7"/>
        <v>0.02380000000000848</v>
      </c>
      <c r="F192" s="52">
        <f t="shared" si="5"/>
        <v>72.76507276509868</v>
      </c>
      <c r="G192" s="53">
        <f t="shared" si="6"/>
        <v>327.08000000000004</v>
      </c>
      <c r="H192" s="63">
        <v>10</v>
      </c>
      <c r="I192" s="80">
        <v>716.19</v>
      </c>
      <c r="J192" s="80">
        <v>389.11</v>
      </c>
    </row>
    <row r="193" spans="1:10" ht="23.25" customHeight="1">
      <c r="A193" s="61"/>
      <c r="B193" s="63">
        <v>5</v>
      </c>
      <c r="C193" s="71">
        <v>85.069</v>
      </c>
      <c r="D193" s="71">
        <v>85.0927</v>
      </c>
      <c r="E193" s="71">
        <f t="shared" si="7"/>
        <v>0.02369999999999095</v>
      </c>
      <c r="F193" s="52">
        <f t="shared" si="5"/>
        <v>74.21092184365902</v>
      </c>
      <c r="G193" s="53">
        <f t="shared" si="6"/>
        <v>319.36000000000007</v>
      </c>
      <c r="H193" s="63">
        <v>11</v>
      </c>
      <c r="I193" s="80">
        <v>716.94</v>
      </c>
      <c r="J193" s="80">
        <v>397.58</v>
      </c>
    </row>
    <row r="194" spans="1:10" s="43" customFormat="1" ht="23.25" customHeight="1">
      <c r="A194" s="49"/>
      <c r="B194" s="63">
        <v>6</v>
      </c>
      <c r="C194" s="51">
        <v>87.4044</v>
      </c>
      <c r="D194" s="51">
        <v>87.4271</v>
      </c>
      <c r="E194" s="51">
        <f t="shared" si="7"/>
        <v>0.022700000000000387</v>
      </c>
      <c r="F194" s="52">
        <f t="shared" si="5"/>
        <v>87.68541409147244</v>
      </c>
      <c r="G194" s="53">
        <f t="shared" si="6"/>
        <v>258.88</v>
      </c>
      <c r="H194" s="63">
        <v>12</v>
      </c>
      <c r="I194" s="54">
        <v>819.57</v>
      </c>
      <c r="J194" s="53">
        <v>560.69</v>
      </c>
    </row>
    <row r="195" spans="1:10" s="43" customFormat="1" ht="23.25" customHeight="1">
      <c r="A195" s="49">
        <v>23883</v>
      </c>
      <c r="B195" s="63">
        <v>7</v>
      </c>
      <c r="C195" s="51">
        <v>86.4519</v>
      </c>
      <c r="D195" s="51">
        <v>86.5058</v>
      </c>
      <c r="E195" s="51">
        <f t="shared" si="7"/>
        <v>0.05389999999999873</v>
      </c>
      <c r="F195" s="52">
        <f t="shared" si="5"/>
        <v>162.9580360382112</v>
      </c>
      <c r="G195" s="53">
        <f t="shared" si="6"/>
        <v>330.75999999999993</v>
      </c>
      <c r="H195" s="63">
        <v>13</v>
      </c>
      <c r="I195" s="54">
        <v>703.17</v>
      </c>
      <c r="J195" s="53">
        <v>372.41</v>
      </c>
    </row>
    <row r="196" spans="1:10" s="43" customFormat="1" ht="23.25" customHeight="1">
      <c r="A196" s="49"/>
      <c r="B196" s="63">
        <v>8</v>
      </c>
      <c r="C196" s="51">
        <v>85.9056</v>
      </c>
      <c r="D196" s="51">
        <v>85.9591</v>
      </c>
      <c r="E196" s="51">
        <f t="shared" si="7"/>
        <v>0.05349999999999966</v>
      </c>
      <c r="F196" s="52">
        <f t="shared" si="5"/>
        <v>163.89424991575424</v>
      </c>
      <c r="G196" s="53">
        <f t="shared" si="6"/>
        <v>326.43</v>
      </c>
      <c r="H196" s="63">
        <v>14</v>
      </c>
      <c r="I196" s="54">
        <v>818.52</v>
      </c>
      <c r="J196" s="55">
        <v>492.09</v>
      </c>
    </row>
    <row r="197" spans="1:10" s="43" customFormat="1" ht="23.25" customHeight="1">
      <c r="A197" s="49"/>
      <c r="B197" s="63">
        <v>9</v>
      </c>
      <c r="C197" s="51">
        <v>86.5796</v>
      </c>
      <c r="D197" s="51">
        <v>86.6395</v>
      </c>
      <c r="E197" s="51">
        <f t="shared" si="7"/>
        <v>0.059899999999998954</v>
      </c>
      <c r="F197" s="52">
        <f t="shared" si="5"/>
        <v>164.40687270132005</v>
      </c>
      <c r="G197" s="53">
        <f t="shared" si="6"/>
        <v>364.34000000000003</v>
      </c>
      <c r="H197" s="63">
        <v>15</v>
      </c>
      <c r="I197" s="54">
        <v>689.6</v>
      </c>
      <c r="J197" s="53">
        <v>325.26</v>
      </c>
    </row>
    <row r="198" spans="1:10" s="43" customFormat="1" ht="23.25" customHeight="1">
      <c r="A198" s="49">
        <v>23899</v>
      </c>
      <c r="B198" s="50">
        <v>25</v>
      </c>
      <c r="C198" s="51">
        <v>87.2364</v>
      </c>
      <c r="D198" s="51">
        <v>87.2394</v>
      </c>
      <c r="E198" s="51">
        <f t="shared" si="7"/>
        <v>0.0030000000000001137</v>
      </c>
      <c r="F198" s="52">
        <f t="shared" si="5"/>
        <v>9.153876666768724</v>
      </c>
      <c r="G198" s="53">
        <f t="shared" si="6"/>
        <v>327.72999999999996</v>
      </c>
      <c r="H198" s="50">
        <v>16</v>
      </c>
      <c r="I198" s="54">
        <v>711.04</v>
      </c>
      <c r="J198" s="53">
        <v>383.31</v>
      </c>
    </row>
    <row r="199" spans="1:10" s="43" customFormat="1" ht="23.25" customHeight="1">
      <c r="A199" s="49"/>
      <c r="B199" s="50">
        <v>26</v>
      </c>
      <c r="C199" s="51">
        <v>88.7605</v>
      </c>
      <c r="D199" s="51">
        <v>88.7633</v>
      </c>
      <c r="E199" s="51">
        <f t="shared" si="7"/>
        <v>0.0028000000000076852</v>
      </c>
      <c r="F199" s="52">
        <f t="shared" si="5"/>
        <v>8.255203726657484</v>
      </c>
      <c r="G199" s="53">
        <f t="shared" si="6"/>
        <v>339.17999999999995</v>
      </c>
      <c r="H199" s="50">
        <v>17</v>
      </c>
      <c r="I199" s="54">
        <v>668.67</v>
      </c>
      <c r="J199" s="55">
        <v>329.49</v>
      </c>
    </row>
    <row r="200" spans="1:10" s="43" customFormat="1" ht="23.25" customHeight="1">
      <c r="A200" s="49"/>
      <c r="B200" s="50">
        <v>27</v>
      </c>
      <c r="C200" s="51">
        <v>88.0547</v>
      </c>
      <c r="D200" s="51">
        <v>88.0589</v>
      </c>
      <c r="E200" s="51">
        <f t="shared" si="7"/>
        <v>0.004199999999997317</v>
      </c>
      <c r="F200" s="52">
        <f t="shared" si="5"/>
        <v>11.338786749810527</v>
      </c>
      <c r="G200" s="53">
        <f t="shared" si="6"/>
        <v>370.40999999999997</v>
      </c>
      <c r="H200" s="50">
        <v>18</v>
      </c>
      <c r="I200" s="54">
        <v>742.68</v>
      </c>
      <c r="J200" s="53">
        <v>372.27</v>
      </c>
    </row>
    <row r="201" spans="1:10" s="43" customFormat="1" ht="23.25" customHeight="1">
      <c r="A201" s="49">
        <v>23906</v>
      </c>
      <c r="B201" s="50">
        <v>28</v>
      </c>
      <c r="C201" s="51">
        <v>91.7244</v>
      </c>
      <c r="D201" s="51">
        <v>91.7352</v>
      </c>
      <c r="E201" s="51">
        <f t="shared" si="7"/>
        <v>0.010800000000003251</v>
      </c>
      <c r="F201" s="52">
        <f t="shared" si="5"/>
        <v>32.787880627837076</v>
      </c>
      <c r="G201" s="53">
        <f t="shared" si="6"/>
        <v>329.38999999999993</v>
      </c>
      <c r="H201" s="50">
        <v>19</v>
      </c>
      <c r="I201" s="54">
        <v>703.31</v>
      </c>
      <c r="J201" s="53">
        <v>373.92</v>
      </c>
    </row>
    <row r="202" spans="1:10" s="43" customFormat="1" ht="23.25" customHeight="1">
      <c r="A202" s="49"/>
      <c r="B202" s="50">
        <v>29</v>
      </c>
      <c r="C202" s="51">
        <v>85.2631</v>
      </c>
      <c r="D202" s="51">
        <v>85.2709</v>
      </c>
      <c r="E202" s="51">
        <f t="shared" si="7"/>
        <v>0.007800000000003138</v>
      </c>
      <c r="F202" s="52">
        <f t="shared" si="5"/>
        <v>27.647809442801424</v>
      </c>
      <c r="G202" s="53">
        <f t="shared" si="6"/>
        <v>282.12</v>
      </c>
      <c r="H202" s="50">
        <v>20</v>
      </c>
      <c r="I202" s="54">
        <v>828.37</v>
      </c>
      <c r="J202" s="55">
        <v>546.25</v>
      </c>
    </row>
    <row r="203" spans="1:10" s="43" customFormat="1" ht="23.25" customHeight="1">
      <c r="A203" s="49"/>
      <c r="B203" s="50">
        <v>30</v>
      </c>
      <c r="C203" s="51">
        <v>85.3237</v>
      </c>
      <c r="D203" s="51">
        <v>85.3333</v>
      </c>
      <c r="E203" s="51">
        <f t="shared" si="7"/>
        <v>0.009599999999991837</v>
      </c>
      <c r="F203" s="52">
        <f t="shared" si="5"/>
        <v>31.67062549482659</v>
      </c>
      <c r="G203" s="53">
        <f t="shared" si="6"/>
        <v>303.12</v>
      </c>
      <c r="H203" s="50">
        <v>21</v>
      </c>
      <c r="I203" s="54">
        <v>840.57</v>
      </c>
      <c r="J203" s="53">
        <v>537.45</v>
      </c>
    </row>
    <row r="204" spans="1:10" s="43" customFormat="1" ht="23.25" customHeight="1">
      <c r="A204" s="49">
        <v>23928</v>
      </c>
      <c r="B204" s="50">
        <v>10</v>
      </c>
      <c r="C204" s="51">
        <v>85.1223</v>
      </c>
      <c r="D204" s="51">
        <v>85.1333</v>
      </c>
      <c r="E204" s="51">
        <f t="shared" si="7"/>
        <v>0.01100000000000989</v>
      </c>
      <c r="F204" s="52">
        <f t="shared" si="5"/>
        <v>35.72704537337974</v>
      </c>
      <c r="G204" s="53">
        <f t="shared" si="6"/>
        <v>307.8900000000001</v>
      </c>
      <c r="H204" s="50">
        <v>22</v>
      </c>
      <c r="I204" s="54">
        <v>858.95</v>
      </c>
      <c r="J204" s="53">
        <v>551.06</v>
      </c>
    </row>
    <row r="205" spans="1:10" s="43" customFormat="1" ht="23.25" customHeight="1">
      <c r="A205" s="49"/>
      <c r="B205" s="50">
        <v>11</v>
      </c>
      <c r="C205" s="51">
        <v>86.129</v>
      </c>
      <c r="D205" s="51">
        <v>86.14</v>
      </c>
      <c r="E205" s="51">
        <f t="shared" si="7"/>
        <v>0.01099999999999568</v>
      </c>
      <c r="F205" s="52">
        <f t="shared" si="5"/>
        <v>34.483839618783286</v>
      </c>
      <c r="G205" s="53">
        <f t="shared" si="6"/>
        <v>318.99</v>
      </c>
      <c r="H205" s="50">
        <v>23</v>
      </c>
      <c r="I205" s="54">
        <v>657.6</v>
      </c>
      <c r="J205" s="55">
        <v>338.61</v>
      </c>
    </row>
    <row r="206" spans="1:10" s="43" customFormat="1" ht="23.25" customHeight="1">
      <c r="A206" s="49"/>
      <c r="B206" s="50">
        <v>12</v>
      </c>
      <c r="C206" s="51">
        <v>84.8775</v>
      </c>
      <c r="D206" s="51">
        <v>84.8857</v>
      </c>
      <c r="E206" s="51">
        <f t="shared" si="7"/>
        <v>0.008200000000002206</v>
      </c>
      <c r="F206" s="52">
        <f t="shared" si="5"/>
        <v>26.878195883054303</v>
      </c>
      <c r="G206" s="53">
        <f t="shared" si="6"/>
        <v>305.0799999999999</v>
      </c>
      <c r="H206" s="50">
        <v>24</v>
      </c>
      <c r="I206" s="54">
        <v>845.27</v>
      </c>
      <c r="J206" s="53">
        <v>540.19</v>
      </c>
    </row>
    <row r="207" spans="1:10" s="43" customFormat="1" ht="23.25" customHeight="1">
      <c r="A207" s="49">
        <v>23939</v>
      </c>
      <c r="B207" s="50">
        <v>13</v>
      </c>
      <c r="C207" s="56">
        <v>85.3364</v>
      </c>
      <c r="D207" s="51">
        <v>85.3466</v>
      </c>
      <c r="E207" s="51">
        <f t="shared" si="7"/>
        <v>0.010199999999997544</v>
      </c>
      <c r="F207" s="52">
        <f t="shared" si="5"/>
        <v>30.89785532532881</v>
      </c>
      <c r="G207" s="53">
        <f t="shared" si="6"/>
        <v>330.11999999999995</v>
      </c>
      <c r="H207" s="50">
        <v>25</v>
      </c>
      <c r="I207" s="54">
        <v>727.78</v>
      </c>
      <c r="J207" s="53">
        <v>397.66</v>
      </c>
    </row>
    <row r="208" spans="1:10" s="43" customFormat="1" ht="23.25" customHeight="1">
      <c r="A208" s="49"/>
      <c r="B208" s="50">
        <v>14</v>
      </c>
      <c r="C208" s="51">
        <v>87.8065</v>
      </c>
      <c r="D208" s="51">
        <v>87.816</v>
      </c>
      <c r="E208" s="51">
        <f t="shared" si="7"/>
        <v>0.009500000000002728</v>
      </c>
      <c r="F208" s="52">
        <f t="shared" si="5"/>
        <v>31.429894792571723</v>
      </c>
      <c r="G208" s="53">
        <f t="shared" si="6"/>
        <v>302.26</v>
      </c>
      <c r="H208" s="50">
        <v>26</v>
      </c>
      <c r="I208" s="54">
        <v>874.75</v>
      </c>
      <c r="J208" s="55">
        <v>572.49</v>
      </c>
    </row>
    <row r="209" spans="1:10" s="43" customFormat="1" ht="23.25" customHeight="1">
      <c r="A209" s="49"/>
      <c r="B209" s="50">
        <v>15</v>
      </c>
      <c r="C209" s="51">
        <v>87.0132</v>
      </c>
      <c r="D209" s="51">
        <v>87.0239</v>
      </c>
      <c r="E209" s="51">
        <f t="shared" si="7"/>
        <v>0.010699999999999932</v>
      </c>
      <c r="F209" s="52">
        <f t="shared" si="5"/>
        <v>35.95550925770332</v>
      </c>
      <c r="G209" s="53">
        <f t="shared" si="6"/>
        <v>297.59000000000003</v>
      </c>
      <c r="H209" s="50">
        <v>27</v>
      </c>
      <c r="I209" s="54">
        <v>829.15</v>
      </c>
      <c r="J209" s="53">
        <v>531.56</v>
      </c>
    </row>
    <row r="210" spans="1:10" s="43" customFormat="1" ht="23.25" customHeight="1">
      <c r="A210" s="49">
        <v>23943</v>
      </c>
      <c r="B210" s="50">
        <v>16</v>
      </c>
      <c r="C210" s="51">
        <v>85.7178</v>
      </c>
      <c r="D210" s="51">
        <v>85.7265</v>
      </c>
      <c r="E210" s="51">
        <f t="shared" si="7"/>
        <v>0.008700000000004593</v>
      </c>
      <c r="F210" s="52">
        <f t="shared" si="5"/>
        <v>22.457408363460488</v>
      </c>
      <c r="G210" s="53">
        <f t="shared" si="6"/>
        <v>387.4</v>
      </c>
      <c r="H210" s="50">
        <v>28</v>
      </c>
      <c r="I210" s="54">
        <v>748.79</v>
      </c>
      <c r="J210" s="53">
        <v>361.39</v>
      </c>
    </row>
    <row r="211" spans="1:10" s="43" customFormat="1" ht="23.25" customHeight="1">
      <c r="A211" s="49"/>
      <c r="B211" s="50">
        <v>17</v>
      </c>
      <c r="C211" s="51">
        <v>89.4234</v>
      </c>
      <c r="D211" s="51">
        <v>89.4311</v>
      </c>
      <c r="E211" s="51">
        <f t="shared" si="7"/>
        <v>0.007699999999999818</v>
      </c>
      <c r="F211" s="52">
        <f t="shared" si="5"/>
        <v>18.202449056781756</v>
      </c>
      <c r="G211" s="53">
        <f t="shared" si="6"/>
        <v>423.02</v>
      </c>
      <c r="H211" s="50">
        <v>29</v>
      </c>
      <c r="I211" s="54">
        <v>791.27</v>
      </c>
      <c r="J211" s="55">
        <v>368.25</v>
      </c>
    </row>
    <row r="212" spans="1:10" s="43" customFormat="1" ht="23.25" customHeight="1">
      <c r="A212" s="49"/>
      <c r="B212" s="50">
        <v>18</v>
      </c>
      <c r="C212" s="51">
        <v>86.8372</v>
      </c>
      <c r="D212" s="51">
        <v>86.8417</v>
      </c>
      <c r="E212" s="51">
        <f t="shared" si="7"/>
        <v>0.004500000000007276</v>
      </c>
      <c r="F212" s="52">
        <f t="shared" si="5"/>
        <v>15.45754328114618</v>
      </c>
      <c r="G212" s="53">
        <f t="shared" si="6"/>
        <v>291.12</v>
      </c>
      <c r="H212" s="50">
        <v>30</v>
      </c>
      <c r="I212" s="54">
        <v>824.8</v>
      </c>
      <c r="J212" s="53">
        <v>533.68</v>
      </c>
    </row>
    <row r="213" spans="1:10" s="43" customFormat="1" ht="23.25" customHeight="1">
      <c r="A213" s="49">
        <v>23963</v>
      </c>
      <c r="B213" s="50">
        <v>25</v>
      </c>
      <c r="C213" s="51">
        <v>87.2547</v>
      </c>
      <c r="D213" s="51">
        <v>87.2701</v>
      </c>
      <c r="E213" s="51">
        <f t="shared" si="7"/>
        <v>0.015399999999999636</v>
      </c>
      <c r="F213" s="52">
        <f t="shared" si="5"/>
        <v>48.462724612139716</v>
      </c>
      <c r="G213" s="53">
        <f t="shared" si="6"/>
        <v>317.77</v>
      </c>
      <c r="H213" s="50">
        <v>31</v>
      </c>
      <c r="I213" s="54">
        <v>824.74</v>
      </c>
      <c r="J213" s="53">
        <v>506.97</v>
      </c>
    </row>
    <row r="214" spans="1:10" s="43" customFormat="1" ht="23.25" customHeight="1">
      <c r="A214" s="49"/>
      <c r="B214" s="50">
        <v>26</v>
      </c>
      <c r="C214" s="51">
        <v>88.7472</v>
      </c>
      <c r="D214" s="51">
        <v>88.7593</v>
      </c>
      <c r="E214" s="51">
        <f t="shared" si="7"/>
        <v>0.012099999999989564</v>
      </c>
      <c r="F214" s="52">
        <f t="shared" si="5"/>
        <v>40.56455127556929</v>
      </c>
      <c r="G214" s="53">
        <f t="shared" si="6"/>
        <v>298.28999999999996</v>
      </c>
      <c r="H214" s="50">
        <v>32</v>
      </c>
      <c r="I214" s="54">
        <v>850.89</v>
      </c>
      <c r="J214" s="55">
        <v>552.6</v>
      </c>
    </row>
    <row r="215" spans="1:10" s="43" customFormat="1" ht="23.25" customHeight="1">
      <c r="A215" s="49"/>
      <c r="B215" s="50">
        <v>27</v>
      </c>
      <c r="C215" s="51">
        <v>88.0565</v>
      </c>
      <c r="D215" s="51">
        <v>88.0718</v>
      </c>
      <c r="E215" s="51">
        <f t="shared" si="7"/>
        <v>0.015299999999996317</v>
      </c>
      <c r="F215" s="52">
        <f t="shared" si="5"/>
        <v>48.981943910860274</v>
      </c>
      <c r="G215" s="53">
        <f t="shared" si="6"/>
        <v>312.36</v>
      </c>
      <c r="H215" s="50">
        <v>33</v>
      </c>
      <c r="I215" s="54">
        <v>855.24</v>
      </c>
      <c r="J215" s="53">
        <v>542.88</v>
      </c>
    </row>
    <row r="216" spans="1:10" s="43" customFormat="1" ht="23.25" customHeight="1">
      <c r="A216" s="49">
        <v>23965</v>
      </c>
      <c r="B216" s="50">
        <v>28</v>
      </c>
      <c r="C216" s="56">
        <v>91.7677</v>
      </c>
      <c r="D216" s="51">
        <v>91.7904</v>
      </c>
      <c r="E216" s="51">
        <f t="shared" si="7"/>
        <v>0.022700000000000387</v>
      </c>
      <c r="F216" s="52">
        <f t="shared" si="5"/>
        <v>68.16407422977716</v>
      </c>
      <c r="G216" s="53">
        <f t="shared" si="6"/>
        <v>333.02</v>
      </c>
      <c r="H216" s="50">
        <v>34</v>
      </c>
      <c r="I216" s="54">
        <v>667.29</v>
      </c>
      <c r="J216" s="53">
        <v>334.27</v>
      </c>
    </row>
    <row r="217" spans="1:10" s="43" customFormat="1" ht="23.25" customHeight="1">
      <c r="A217" s="49"/>
      <c r="B217" s="50">
        <v>29</v>
      </c>
      <c r="C217" s="51">
        <v>85.3027</v>
      </c>
      <c r="D217" s="51">
        <v>85.332</v>
      </c>
      <c r="E217" s="51">
        <f t="shared" si="7"/>
        <v>0.02929999999999211</v>
      </c>
      <c r="F217" s="52">
        <f t="shared" si="5"/>
        <v>116.59371269395987</v>
      </c>
      <c r="G217" s="53">
        <f t="shared" si="6"/>
        <v>251.29999999999995</v>
      </c>
      <c r="H217" s="50">
        <v>35</v>
      </c>
      <c r="I217" s="54">
        <v>807.64</v>
      </c>
      <c r="J217" s="55">
        <v>556.34</v>
      </c>
    </row>
    <row r="218" spans="1:10" s="43" customFormat="1" ht="23.25" customHeight="1">
      <c r="A218" s="49"/>
      <c r="B218" s="50">
        <v>30</v>
      </c>
      <c r="C218" s="51">
        <v>85.3594</v>
      </c>
      <c r="D218" s="51">
        <v>85.3895</v>
      </c>
      <c r="E218" s="51">
        <f t="shared" si="7"/>
        <v>0.030100000000004457</v>
      </c>
      <c r="F218" s="52">
        <f t="shared" si="5"/>
        <v>94.11249726418554</v>
      </c>
      <c r="G218" s="53">
        <f t="shared" si="6"/>
        <v>319.83</v>
      </c>
      <c r="H218" s="50">
        <v>36</v>
      </c>
      <c r="I218" s="54">
        <v>658.04</v>
      </c>
      <c r="J218" s="53">
        <v>338.21</v>
      </c>
    </row>
    <row r="219" spans="1:10" s="43" customFormat="1" ht="23.25" customHeight="1">
      <c r="A219" s="49">
        <v>23976</v>
      </c>
      <c r="B219" s="50">
        <v>31</v>
      </c>
      <c r="C219" s="51">
        <v>91.4059</v>
      </c>
      <c r="D219" s="51">
        <v>91.4939</v>
      </c>
      <c r="E219" s="51">
        <f t="shared" si="7"/>
        <v>0.08799999999999386</v>
      </c>
      <c r="F219" s="52">
        <f t="shared" si="5"/>
        <v>294.95558907321555</v>
      </c>
      <c r="G219" s="53">
        <f t="shared" si="6"/>
        <v>298.35</v>
      </c>
      <c r="H219" s="50">
        <v>37</v>
      </c>
      <c r="I219" s="54">
        <v>712.82</v>
      </c>
      <c r="J219" s="53">
        <v>414.47</v>
      </c>
    </row>
    <row r="220" spans="1:10" s="43" customFormat="1" ht="23.25" customHeight="1">
      <c r="A220" s="49"/>
      <c r="B220" s="50">
        <v>32</v>
      </c>
      <c r="C220" s="51">
        <v>84.01</v>
      </c>
      <c r="D220" s="51">
        <v>84.0941</v>
      </c>
      <c r="E220" s="51">
        <f t="shared" si="7"/>
        <v>0.08409999999999229</v>
      </c>
      <c r="F220" s="52">
        <f t="shared" si="5"/>
        <v>265.207656649088</v>
      </c>
      <c r="G220" s="53">
        <f t="shared" si="6"/>
        <v>317.10999999999996</v>
      </c>
      <c r="H220" s="50">
        <v>38</v>
      </c>
      <c r="I220" s="54">
        <v>685.15</v>
      </c>
      <c r="J220" s="55">
        <v>368.04</v>
      </c>
    </row>
    <row r="221" spans="1:10" s="43" customFormat="1" ht="23.25" customHeight="1">
      <c r="A221" s="49"/>
      <c r="B221" s="50">
        <v>33</v>
      </c>
      <c r="C221" s="51">
        <v>88.4274</v>
      </c>
      <c r="D221" s="51">
        <v>88.5162</v>
      </c>
      <c r="E221" s="51">
        <f t="shared" si="7"/>
        <v>0.088799999999992</v>
      </c>
      <c r="F221" s="52">
        <f t="shared" si="5"/>
        <v>266.53059999397306</v>
      </c>
      <c r="G221" s="53">
        <f t="shared" si="6"/>
        <v>333.16999999999996</v>
      </c>
      <c r="H221" s="50">
        <v>39</v>
      </c>
      <c r="I221" s="54">
        <v>717.56</v>
      </c>
      <c r="J221" s="53">
        <v>384.39</v>
      </c>
    </row>
    <row r="222" spans="1:10" s="43" customFormat="1" ht="23.25" customHeight="1">
      <c r="A222" s="49">
        <v>23996</v>
      </c>
      <c r="B222" s="50">
        <v>1</v>
      </c>
      <c r="C222" s="51">
        <v>85.4313</v>
      </c>
      <c r="D222" s="51">
        <v>85.6215</v>
      </c>
      <c r="E222" s="51">
        <f t="shared" si="7"/>
        <v>0.19020000000000437</v>
      </c>
      <c r="F222" s="52">
        <f t="shared" si="5"/>
        <v>568.9840851980507</v>
      </c>
      <c r="G222" s="53">
        <f t="shared" si="6"/>
        <v>334.28</v>
      </c>
      <c r="H222" s="50">
        <v>40</v>
      </c>
      <c r="I222" s="54">
        <v>712.38</v>
      </c>
      <c r="J222" s="53">
        <v>378.1</v>
      </c>
    </row>
    <row r="223" spans="1:10" s="43" customFormat="1" ht="23.25" customHeight="1">
      <c r="A223" s="49"/>
      <c r="B223" s="50">
        <v>2</v>
      </c>
      <c r="C223" s="51">
        <v>87.4909</v>
      </c>
      <c r="D223" s="51">
        <v>87.6741</v>
      </c>
      <c r="E223" s="51">
        <f t="shared" si="7"/>
        <v>0.18319999999999936</v>
      </c>
      <c r="F223" s="52">
        <f t="shared" si="5"/>
        <v>536.1898908303316</v>
      </c>
      <c r="G223" s="53">
        <f t="shared" si="6"/>
        <v>341.66999999999996</v>
      </c>
      <c r="H223" s="50">
        <v>41</v>
      </c>
      <c r="I223" s="54">
        <v>713.16</v>
      </c>
      <c r="J223" s="55">
        <v>371.49</v>
      </c>
    </row>
    <row r="224" spans="1:10" s="43" customFormat="1" ht="23.25" customHeight="1">
      <c r="A224" s="49"/>
      <c r="B224" s="50">
        <v>3</v>
      </c>
      <c r="C224" s="51">
        <v>85.8887</v>
      </c>
      <c r="D224" s="51">
        <v>86.0191</v>
      </c>
      <c r="E224" s="51">
        <f t="shared" si="7"/>
        <v>0.13039999999999452</v>
      </c>
      <c r="F224" s="52">
        <f t="shared" si="5"/>
        <v>469.94377973185277</v>
      </c>
      <c r="G224" s="53">
        <f t="shared" si="6"/>
        <v>277.48</v>
      </c>
      <c r="H224" s="50">
        <v>42</v>
      </c>
      <c r="I224" s="54">
        <v>842.14</v>
      </c>
      <c r="J224" s="53">
        <v>564.66</v>
      </c>
    </row>
    <row r="225" spans="1:10" s="43" customFormat="1" ht="23.25" customHeight="1">
      <c r="A225" s="49">
        <v>23996</v>
      </c>
      <c r="B225" s="50">
        <v>4</v>
      </c>
      <c r="C225" s="56">
        <v>85.0402</v>
      </c>
      <c r="D225" s="51">
        <v>85.1039</v>
      </c>
      <c r="E225" s="51">
        <f t="shared" si="7"/>
        <v>0.0636999999999972</v>
      </c>
      <c r="F225" s="52">
        <f t="shared" si="5"/>
        <v>210.73177186713383</v>
      </c>
      <c r="G225" s="53">
        <f t="shared" si="6"/>
        <v>302.28</v>
      </c>
      <c r="H225" s="50">
        <v>43</v>
      </c>
      <c r="I225" s="54">
        <v>836.92</v>
      </c>
      <c r="J225" s="53">
        <v>534.64</v>
      </c>
    </row>
    <row r="226" spans="1:10" s="43" customFormat="1" ht="23.25" customHeight="1">
      <c r="A226" s="49"/>
      <c r="B226" s="50">
        <v>5</v>
      </c>
      <c r="C226" s="51">
        <v>86.156</v>
      </c>
      <c r="D226" s="51">
        <v>86.2198</v>
      </c>
      <c r="E226" s="51">
        <f t="shared" si="7"/>
        <v>0.06380000000000052</v>
      </c>
      <c r="F226" s="52">
        <f t="shared" si="5"/>
        <v>199.44355872331278</v>
      </c>
      <c r="G226" s="53">
        <f t="shared" si="6"/>
        <v>319.89</v>
      </c>
      <c r="H226" s="50">
        <v>44</v>
      </c>
      <c r="I226" s="54">
        <v>837.77</v>
      </c>
      <c r="J226" s="55">
        <v>517.88</v>
      </c>
    </row>
    <row r="227" spans="1:10" s="43" customFormat="1" ht="23.25" customHeight="1">
      <c r="A227" s="49"/>
      <c r="B227" s="50">
        <v>6</v>
      </c>
      <c r="C227" s="51">
        <v>87.4899</v>
      </c>
      <c r="D227" s="51">
        <v>87.5924</v>
      </c>
      <c r="E227" s="51">
        <f t="shared" si="7"/>
        <v>0.10249999999999204</v>
      </c>
      <c r="F227" s="52">
        <f t="shared" si="5"/>
        <v>298.44227689617713</v>
      </c>
      <c r="G227" s="53">
        <f t="shared" si="6"/>
        <v>343.45</v>
      </c>
      <c r="H227" s="50">
        <v>45</v>
      </c>
      <c r="I227" s="54">
        <v>707.12</v>
      </c>
      <c r="J227" s="53">
        <v>363.67</v>
      </c>
    </row>
    <row r="228" spans="1:10" s="43" customFormat="1" ht="23.25" customHeight="1">
      <c r="A228" s="49">
        <v>24004</v>
      </c>
      <c r="B228" s="50">
        <v>7</v>
      </c>
      <c r="C228" s="51">
        <v>86.4251</v>
      </c>
      <c r="D228" s="51">
        <v>86.4382</v>
      </c>
      <c r="E228" s="51">
        <f t="shared" si="7"/>
        <v>0.013099999999994338</v>
      </c>
      <c r="F228" s="52">
        <f t="shared" si="5"/>
        <v>39.36534647513174</v>
      </c>
      <c r="G228" s="53">
        <f t="shared" si="6"/>
        <v>332.78</v>
      </c>
      <c r="H228" s="50">
        <v>46</v>
      </c>
      <c r="I228" s="54">
        <v>852.9</v>
      </c>
      <c r="J228" s="53">
        <v>520.12</v>
      </c>
    </row>
    <row r="229" spans="1:10" s="43" customFormat="1" ht="23.25" customHeight="1">
      <c r="A229" s="49"/>
      <c r="B229" s="50">
        <v>8</v>
      </c>
      <c r="C229" s="51">
        <v>84.8409</v>
      </c>
      <c r="D229" s="51">
        <v>84.8563</v>
      </c>
      <c r="E229" s="51">
        <f t="shared" si="7"/>
        <v>0.015399999999999636</v>
      </c>
      <c r="F229" s="52">
        <f t="shared" si="5"/>
        <v>48.33950656036046</v>
      </c>
      <c r="G229" s="53">
        <f t="shared" si="6"/>
        <v>318.58</v>
      </c>
      <c r="H229" s="50">
        <v>47</v>
      </c>
      <c r="I229" s="54">
        <v>750.49</v>
      </c>
      <c r="J229" s="55">
        <v>431.91</v>
      </c>
    </row>
    <row r="230" spans="1:10" s="43" customFormat="1" ht="23.25" customHeight="1">
      <c r="A230" s="49"/>
      <c r="B230" s="50">
        <v>9</v>
      </c>
      <c r="C230" s="51">
        <v>86.588</v>
      </c>
      <c r="D230" s="51">
        <v>86.5999</v>
      </c>
      <c r="E230" s="51">
        <f t="shared" si="7"/>
        <v>0.011900000000011346</v>
      </c>
      <c r="F230" s="52">
        <f t="shared" si="5"/>
        <v>39.03559127443446</v>
      </c>
      <c r="G230" s="53">
        <f t="shared" si="6"/>
        <v>304.85</v>
      </c>
      <c r="H230" s="50">
        <v>48</v>
      </c>
      <c r="I230" s="54">
        <v>845.46</v>
      </c>
      <c r="J230" s="53">
        <v>540.61</v>
      </c>
    </row>
    <row r="231" spans="1:10" s="43" customFormat="1" ht="23.25" customHeight="1">
      <c r="A231" s="49">
        <v>24019</v>
      </c>
      <c r="B231" s="50">
        <v>31</v>
      </c>
      <c r="C231" s="51">
        <v>91.3695</v>
      </c>
      <c r="D231" s="51">
        <v>91.3852</v>
      </c>
      <c r="E231" s="51">
        <f t="shared" si="7"/>
        <v>0.015699999999995384</v>
      </c>
      <c r="F231" s="52">
        <f t="shared" si="5"/>
        <v>55.36356583678464</v>
      </c>
      <c r="G231" s="53">
        <f t="shared" si="6"/>
        <v>283.5799999999999</v>
      </c>
      <c r="H231" s="50">
        <v>49</v>
      </c>
      <c r="I231" s="54">
        <v>648.8</v>
      </c>
      <c r="J231" s="53">
        <v>365.22</v>
      </c>
    </row>
    <row r="232" spans="1:10" s="43" customFormat="1" ht="23.25" customHeight="1">
      <c r="A232" s="49"/>
      <c r="B232" s="50">
        <v>32</v>
      </c>
      <c r="C232" s="51">
        <v>83.9821</v>
      </c>
      <c r="D232" s="51">
        <v>83.994</v>
      </c>
      <c r="E232" s="51">
        <f t="shared" si="7"/>
        <v>0.011899999999997135</v>
      </c>
      <c r="F232" s="52">
        <f t="shared" si="5"/>
        <v>49.10659018692336</v>
      </c>
      <c r="G232" s="53">
        <f t="shared" si="6"/>
        <v>242.32999999999993</v>
      </c>
      <c r="H232" s="50">
        <v>50</v>
      </c>
      <c r="I232" s="54">
        <v>762.17</v>
      </c>
      <c r="J232" s="55">
        <v>519.84</v>
      </c>
    </row>
    <row r="233" spans="1:10" s="43" customFormat="1" ht="23.25" customHeight="1">
      <c r="A233" s="49"/>
      <c r="B233" s="50">
        <v>33</v>
      </c>
      <c r="C233" s="51">
        <v>88.3937</v>
      </c>
      <c r="D233" s="51">
        <v>88.4086</v>
      </c>
      <c r="E233" s="51">
        <f t="shared" si="7"/>
        <v>0.01490000000001146</v>
      </c>
      <c r="F233" s="52">
        <f t="shared" si="5"/>
        <v>64.816425961421</v>
      </c>
      <c r="G233" s="53">
        <f t="shared" si="6"/>
        <v>229.88</v>
      </c>
      <c r="H233" s="50">
        <v>51</v>
      </c>
      <c r="I233" s="54">
        <v>776.61</v>
      </c>
      <c r="J233" s="53">
        <v>546.73</v>
      </c>
    </row>
    <row r="234" spans="1:10" s="43" customFormat="1" ht="23.25" customHeight="1">
      <c r="A234" s="49">
        <v>24026</v>
      </c>
      <c r="B234" s="50">
        <v>34</v>
      </c>
      <c r="C234" s="56">
        <v>86.9904</v>
      </c>
      <c r="D234" s="51">
        <v>87.0086</v>
      </c>
      <c r="E234" s="51">
        <f t="shared" si="7"/>
        <v>0.01820000000000732</v>
      </c>
      <c r="F234" s="52">
        <f t="shared" si="5"/>
        <v>67.76379477253451</v>
      </c>
      <c r="G234" s="53">
        <f t="shared" si="6"/>
        <v>268.58000000000004</v>
      </c>
      <c r="H234" s="50">
        <v>52</v>
      </c>
      <c r="I234" s="54">
        <v>797.32</v>
      </c>
      <c r="J234" s="53">
        <v>528.74</v>
      </c>
    </row>
    <row r="235" spans="1:10" s="43" customFormat="1" ht="23.25" customHeight="1">
      <c r="A235" s="49"/>
      <c r="B235" s="50">
        <v>35</v>
      </c>
      <c r="C235" s="51">
        <v>86.0609</v>
      </c>
      <c r="D235" s="51">
        <v>86.0778</v>
      </c>
      <c r="E235" s="51">
        <f t="shared" si="7"/>
        <v>0.016899999999992588</v>
      </c>
      <c r="F235" s="52">
        <f t="shared" si="5"/>
        <v>59.362815694237895</v>
      </c>
      <c r="G235" s="53">
        <f t="shared" si="6"/>
        <v>284.69</v>
      </c>
      <c r="H235" s="50">
        <v>53</v>
      </c>
      <c r="I235" s="54">
        <v>678.86</v>
      </c>
      <c r="J235" s="55">
        <v>394.17</v>
      </c>
    </row>
    <row r="236" spans="1:10" ht="23.25" customHeight="1">
      <c r="A236" s="61"/>
      <c r="B236" s="63">
        <v>36</v>
      </c>
      <c r="C236" s="71">
        <v>90.6417</v>
      </c>
      <c r="D236" s="71">
        <v>90.659</v>
      </c>
      <c r="E236" s="51">
        <f t="shared" si="7"/>
        <v>0.017300000000005866</v>
      </c>
      <c r="F236" s="52">
        <f t="shared" si="5"/>
        <v>61.37363417058983</v>
      </c>
      <c r="G236" s="53">
        <f t="shared" si="6"/>
        <v>281.88000000000005</v>
      </c>
      <c r="H236" s="50">
        <v>54</v>
      </c>
      <c r="I236" s="80">
        <v>614.72</v>
      </c>
      <c r="J236" s="80">
        <v>332.84</v>
      </c>
    </row>
    <row r="237" spans="1:10" ht="23.25" customHeight="1">
      <c r="A237" s="61">
        <v>24032</v>
      </c>
      <c r="B237" s="63">
        <v>1</v>
      </c>
      <c r="C237" s="71">
        <v>85.3831</v>
      </c>
      <c r="D237" s="71">
        <v>85.3885</v>
      </c>
      <c r="E237" s="51">
        <f t="shared" si="7"/>
        <v>0.00539999999999452</v>
      </c>
      <c r="F237" s="52">
        <f t="shared" si="5"/>
        <v>20.744496945928013</v>
      </c>
      <c r="G237" s="53">
        <f t="shared" si="6"/>
        <v>260.30999999999995</v>
      </c>
      <c r="H237" s="50">
        <v>55</v>
      </c>
      <c r="I237" s="80">
        <v>780.01</v>
      </c>
      <c r="J237" s="80">
        <v>519.7</v>
      </c>
    </row>
    <row r="238" spans="1:10" ht="23.25" customHeight="1">
      <c r="A238" s="61"/>
      <c r="B238" s="63">
        <v>2</v>
      </c>
      <c r="C238" s="71">
        <v>87.4751</v>
      </c>
      <c r="D238" s="71">
        <v>87.4806</v>
      </c>
      <c r="E238" s="51">
        <f t="shared" si="7"/>
        <v>0.00549999999999784</v>
      </c>
      <c r="F238" s="52">
        <f t="shared" si="5"/>
        <v>20.899038644214162</v>
      </c>
      <c r="G238" s="53">
        <f t="shared" si="6"/>
        <v>263.16999999999996</v>
      </c>
      <c r="H238" s="50">
        <v>56</v>
      </c>
      <c r="I238" s="80">
        <v>809.76</v>
      </c>
      <c r="J238" s="80">
        <v>546.59</v>
      </c>
    </row>
    <row r="239" spans="1:10" ht="23.25" customHeight="1">
      <c r="A239" s="61"/>
      <c r="B239" s="63">
        <v>3</v>
      </c>
      <c r="C239" s="71">
        <v>85.8654</v>
      </c>
      <c r="D239" s="71">
        <v>85.8757</v>
      </c>
      <c r="E239" s="51">
        <f t="shared" si="7"/>
        <v>0.010300000000000864</v>
      </c>
      <c r="F239" s="52">
        <f t="shared" si="5"/>
        <v>32.00646344116361</v>
      </c>
      <c r="G239" s="53">
        <f t="shared" si="6"/>
        <v>321.81000000000006</v>
      </c>
      <c r="H239" s="50">
        <v>57</v>
      </c>
      <c r="I239" s="80">
        <v>686.94</v>
      </c>
      <c r="J239" s="80">
        <v>365.13</v>
      </c>
    </row>
    <row r="240" spans="1:10" ht="23.25" customHeight="1">
      <c r="A240" s="61">
        <v>24049</v>
      </c>
      <c r="B240" s="63">
        <v>1</v>
      </c>
      <c r="C240" s="71">
        <v>85.3841</v>
      </c>
      <c r="D240" s="71">
        <v>85.3901</v>
      </c>
      <c r="E240" s="51">
        <f t="shared" si="7"/>
        <v>0.006000000000000227</v>
      </c>
      <c r="F240" s="52">
        <f t="shared" si="5"/>
        <v>20.223128517982495</v>
      </c>
      <c r="G240" s="53">
        <f t="shared" si="6"/>
        <v>296.69000000000005</v>
      </c>
      <c r="H240" s="50">
        <v>58</v>
      </c>
      <c r="I240" s="80">
        <v>860.59</v>
      </c>
      <c r="J240" s="80">
        <v>563.9</v>
      </c>
    </row>
    <row r="241" spans="1:10" ht="23.25" customHeight="1">
      <c r="A241" s="61"/>
      <c r="B241" s="63">
        <v>2</v>
      </c>
      <c r="C241" s="71">
        <v>87.4463</v>
      </c>
      <c r="D241" s="71">
        <v>87.4563</v>
      </c>
      <c r="E241" s="51">
        <f t="shared" si="7"/>
        <v>0.010000000000005116</v>
      </c>
      <c r="F241" s="52">
        <f t="shared" si="5"/>
        <v>33.83064379716876</v>
      </c>
      <c r="G241" s="53">
        <f t="shared" si="6"/>
        <v>295.59000000000003</v>
      </c>
      <c r="H241" s="50">
        <v>59</v>
      </c>
      <c r="I241" s="80">
        <v>851.01</v>
      </c>
      <c r="J241" s="80">
        <v>555.42</v>
      </c>
    </row>
    <row r="242" spans="1:10" ht="23.25" customHeight="1">
      <c r="A242" s="61"/>
      <c r="B242" s="63">
        <v>3</v>
      </c>
      <c r="C242" s="71">
        <v>85.8438</v>
      </c>
      <c r="D242" s="71">
        <v>85.8485</v>
      </c>
      <c r="E242" s="51">
        <f t="shared" si="7"/>
        <v>0.004699999999999704</v>
      </c>
      <c r="F242" s="52">
        <f t="shared" si="5"/>
        <v>13.942036723917134</v>
      </c>
      <c r="G242" s="53">
        <f t="shared" si="6"/>
        <v>337.10999999999996</v>
      </c>
      <c r="H242" s="50">
        <v>60</v>
      </c>
      <c r="I242" s="80">
        <v>812.79</v>
      </c>
      <c r="J242" s="80">
        <v>475.68</v>
      </c>
    </row>
    <row r="243" spans="1:10" ht="23.25" customHeight="1">
      <c r="A243" s="61">
        <v>24062</v>
      </c>
      <c r="B243" s="63">
        <v>4</v>
      </c>
      <c r="C243" s="71">
        <v>84.9821</v>
      </c>
      <c r="D243" s="71">
        <v>85.0073</v>
      </c>
      <c r="E243" s="51">
        <f t="shared" si="7"/>
        <v>0.025199999999998113</v>
      </c>
      <c r="F243" s="52">
        <f t="shared" si="5"/>
        <v>71.51167740287212</v>
      </c>
      <c r="G243" s="53">
        <f t="shared" si="6"/>
        <v>352.39000000000004</v>
      </c>
      <c r="H243" s="50">
        <v>61</v>
      </c>
      <c r="I243" s="80">
        <v>766.48</v>
      </c>
      <c r="J243" s="80">
        <v>414.09</v>
      </c>
    </row>
    <row r="244" spans="1:10" ht="23.25" customHeight="1">
      <c r="A244" s="61"/>
      <c r="B244" s="63">
        <v>5</v>
      </c>
      <c r="C244" s="71">
        <v>86.0874</v>
      </c>
      <c r="D244" s="71">
        <v>86.0922</v>
      </c>
      <c r="E244" s="51">
        <f t="shared" si="7"/>
        <v>0.004800000000003024</v>
      </c>
      <c r="F244" s="52">
        <f t="shared" si="5"/>
        <v>14.730252255579156</v>
      </c>
      <c r="G244" s="53">
        <f t="shared" si="6"/>
        <v>325.86</v>
      </c>
      <c r="H244" s="50">
        <v>62</v>
      </c>
      <c r="I244" s="80">
        <v>860.79</v>
      </c>
      <c r="J244" s="80">
        <v>534.93</v>
      </c>
    </row>
    <row r="245" spans="1:10" ht="23.25" customHeight="1">
      <c r="A245" s="61"/>
      <c r="B245" s="63">
        <v>6</v>
      </c>
      <c r="C245" s="71">
        <v>87.4065</v>
      </c>
      <c r="D245" s="71">
        <v>87.417</v>
      </c>
      <c r="E245" s="51">
        <f t="shared" si="7"/>
        <v>0.010500000000007503</v>
      </c>
      <c r="F245" s="52">
        <f t="shared" si="5"/>
        <v>27.233821813013883</v>
      </c>
      <c r="G245" s="53">
        <f t="shared" si="6"/>
        <v>385.55</v>
      </c>
      <c r="H245" s="50">
        <v>63</v>
      </c>
      <c r="I245" s="80">
        <v>735.87</v>
      </c>
      <c r="J245" s="80">
        <v>350.32</v>
      </c>
    </row>
    <row r="246" spans="1:10" ht="23.25" customHeight="1">
      <c r="A246" s="61">
        <v>24081</v>
      </c>
      <c r="B246" s="63">
        <v>31</v>
      </c>
      <c r="C246" s="71">
        <v>90.7195</v>
      </c>
      <c r="D246" s="71">
        <v>90.7322</v>
      </c>
      <c r="E246" s="51">
        <f t="shared" si="7"/>
        <v>0.012700000000009481</v>
      </c>
      <c r="F246" s="52">
        <f t="shared" si="5"/>
        <v>48.34043848968285</v>
      </c>
      <c r="G246" s="53">
        <f t="shared" si="6"/>
        <v>262.72</v>
      </c>
      <c r="H246" s="50">
        <v>64</v>
      </c>
      <c r="I246" s="80">
        <v>798.74</v>
      </c>
      <c r="J246" s="80">
        <v>536.02</v>
      </c>
    </row>
    <row r="247" spans="1:10" ht="23.25" customHeight="1">
      <c r="A247" s="61"/>
      <c r="B247" s="63">
        <v>32</v>
      </c>
      <c r="C247" s="71">
        <v>83.9993</v>
      </c>
      <c r="D247" s="71">
        <v>84.0067</v>
      </c>
      <c r="E247" s="51">
        <f t="shared" si="7"/>
        <v>0.007399999999989859</v>
      </c>
      <c r="F247" s="52">
        <f t="shared" si="5"/>
        <v>25.44179330258495</v>
      </c>
      <c r="G247" s="53">
        <f t="shared" si="6"/>
        <v>290.86</v>
      </c>
      <c r="H247" s="50">
        <v>65</v>
      </c>
      <c r="I247" s="80">
        <v>809.45</v>
      </c>
      <c r="J247" s="80">
        <v>518.59</v>
      </c>
    </row>
    <row r="248" spans="1:10" ht="23.25" customHeight="1">
      <c r="A248" s="61"/>
      <c r="B248" s="63">
        <v>33</v>
      </c>
      <c r="C248" s="71">
        <v>89.0876</v>
      </c>
      <c r="D248" s="71">
        <v>89.0981</v>
      </c>
      <c r="E248" s="51">
        <f t="shared" si="7"/>
        <v>0.010500000000007503</v>
      </c>
      <c r="F248" s="52">
        <f t="shared" si="5"/>
        <v>40.06257392501624</v>
      </c>
      <c r="G248" s="53">
        <f t="shared" si="6"/>
        <v>262.0899999999999</v>
      </c>
      <c r="H248" s="50">
        <v>66</v>
      </c>
      <c r="I248" s="80">
        <v>804.55</v>
      </c>
      <c r="J248" s="80">
        <v>542.46</v>
      </c>
    </row>
    <row r="249" spans="1:10" ht="23.25" customHeight="1">
      <c r="A249" s="61">
        <v>24095</v>
      </c>
      <c r="B249" s="63">
        <v>34</v>
      </c>
      <c r="C249" s="71">
        <v>87.0254</v>
      </c>
      <c r="D249" s="71">
        <v>87.0407</v>
      </c>
      <c r="E249" s="51">
        <f t="shared" si="7"/>
        <v>0.015299999999996317</v>
      </c>
      <c r="F249" s="52">
        <f t="shared" si="5"/>
        <v>55.565643726153326</v>
      </c>
      <c r="G249" s="53">
        <f t="shared" si="6"/>
        <v>275.34999999999997</v>
      </c>
      <c r="H249" s="50">
        <v>67</v>
      </c>
      <c r="I249" s="80">
        <v>728.14</v>
      </c>
      <c r="J249" s="80">
        <v>452.79</v>
      </c>
    </row>
    <row r="250" spans="1:10" ht="23.25" customHeight="1">
      <c r="A250" s="61"/>
      <c r="B250" s="63">
        <v>35</v>
      </c>
      <c r="C250" s="71">
        <v>86.0894</v>
      </c>
      <c r="D250" s="71">
        <v>86.1018</v>
      </c>
      <c r="E250" s="51">
        <f t="shared" si="7"/>
        <v>0.012399999999999523</v>
      </c>
      <c r="F250" s="52">
        <f t="shared" si="5"/>
        <v>45.215869311550186</v>
      </c>
      <c r="G250" s="53">
        <f t="shared" si="6"/>
        <v>274.24</v>
      </c>
      <c r="H250" s="50">
        <v>68</v>
      </c>
      <c r="I250" s="80">
        <v>826.1</v>
      </c>
      <c r="J250" s="80">
        <v>551.86</v>
      </c>
    </row>
    <row r="251" spans="1:10" ht="23.25" customHeight="1">
      <c r="A251" s="61"/>
      <c r="B251" s="63">
        <v>36</v>
      </c>
      <c r="C251" s="71">
        <v>90.6679</v>
      </c>
      <c r="D251" s="71">
        <v>90.6812</v>
      </c>
      <c r="E251" s="51">
        <f t="shared" si="7"/>
        <v>0.013300000000000978</v>
      </c>
      <c r="F251" s="52">
        <f t="shared" si="5"/>
        <v>42.43507115053596</v>
      </c>
      <c r="G251" s="53">
        <f t="shared" si="6"/>
        <v>313.41999999999996</v>
      </c>
      <c r="H251" s="50">
        <v>69</v>
      </c>
      <c r="I251" s="80">
        <v>803.43</v>
      </c>
      <c r="J251" s="80">
        <v>490.01</v>
      </c>
    </row>
    <row r="252" spans="1:10" ht="23.25" customHeight="1">
      <c r="A252" s="61">
        <v>24131</v>
      </c>
      <c r="B252" s="63">
        <v>1</v>
      </c>
      <c r="C252" s="71">
        <v>85.4699</v>
      </c>
      <c r="D252" s="71">
        <v>85.4759</v>
      </c>
      <c r="E252" s="51">
        <f t="shared" si="7"/>
        <v>0.006000000000000227</v>
      </c>
      <c r="F252" s="52">
        <f t="shared" si="5"/>
        <v>18.76759461995692</v>
      </c>
      <c r="G252" s="53">
        <f t="shared" si="6"/>
        <v>319.7</v>
      </c>
      <c r="H252" s="50">
        <v>70</v>
      </c>
      <c r="I252" s="80">
        <v>697.12</v>
      </c>
      <c r="J252" s="80">
        <v>377.42</v>
      </c>
    </row>
    <row r="253" spans="1:10" ht="23.25" customHeight="1">
      <c r="A253" s="61"/>
      <c r="B253" s="63">
        <v>2</v>
      </c>
      <c r="C253" s="71">
        <v>87.5323</v>
      </c>
      <c r="D253" s="71">
        <v>87.5349</v>
      </c>
      <c r="E253" s="51">
        <f t="shared" si="7"/>
        <v>0.002599999999986835</v>
      </c>
      <c r="F253" s="52">
        <f t="shared" si="5"/>
        <v>8.112071386187123</v>
      </c>
      <c r="G253" s="53">
        <f t="shared" si="6"/>
        <v>320.51000000000005</v>
      </c>
      <c r="H253" s="50">
        <v>71</v>
      </c>
      <c r="I253" s="80">
        <v>693.83</v>
      </c>
      <c r="J253" s="80">
        <v>373.32</v>
      </c>
    </row>
    <row r="254" spans="1:10" ht="23.25" customHeight="1">
      <c r="A254" s="61"/>
      <c r="B254" s="63">
        <v>3</v>
      </c>
      <c r="C254" s="71">
        <v>85.919</v>
      </c>
      <c r="D254" s="71">
        <v>85.9276</v>
      </c>
      <c r="E254" s="51">
        <f t="shared" si="7"/>
        <v>0.008600000000001273</v>
      </c>
      <c r="F254" s="52">
        <f t="shared" si="5"/>
        <v>26.346424851422324</v>
      </c>
      <c r="G254" s="53">
        <f t="shared" si="6"/>
        <v>326.41999999999996</v>
      </c>
      <c r="H254" s="50">
        <v>72</v>
      </c>
      <c r="I254" s="80">
        <v>874.52</v>
      </c>
      <c r="J254" s="80">
        <v>548.1</v>
      </c>
    </row>
    <row r="255" spans="1:10" ht="23.25" customHeight="1">
      <c r="A255" s="61">
        <v>24154</v>
      </c>
      <c r="B255" s="63">
        <v>22</v>
      </c>
      <c r="C255" s="71">
        <v>86.2125</v>
      </c>
      <c r="D255" s="71">
        <v>86.2197</v>
      </c>
      <c r="E255" s="51">
        <f t="shared" si="7"/>
        <v>0.007199999999997431</v>
      </c>
      <c r="F255" s="52">
        <f t="shared" si="5"/>
        <v>22.255880807385957</v>
      </c>
      <c r="G255" s="53">
        <f t="shared" si="6"/>
        <v>323.51</v>
      </c>
      <c r="H255" s="50">
        <v>73</v>
      </c>
      <c r="I255" s="80">
        <v>652.12</v>
      </c>
      <c r="J255" s="80">
        <v>328.61</v>
      </c>
    </row>
    <row r="256" spans="1:10" ht="23.25" customHeight="1">
      <c r="A256" s="61"/>
      <c r="B256" s="63">
        <v>23</v>
      </c>
      <c r="C256" s="71">
        <v>87.7119</v>
      </c>
      <c r="D256" s="71">
        <v>87.7217</v>
      </c>
      <c r="E256" s="51">
        <f aca="true" t="shared" si="8" ref="E256:E323">D256-C256</f>
        <v>0.009799999999998477</v>
      </c>
      <c r="F256" s="52">
        <f aca="true" t="shared" si="9" ref="F256:F323">((10^6)*E256/G256)</f>
        <v>34.54109685604989</v>
      </c>
      <c r="G256" s="53">
        <f aca="true" t="shared" si="10" ref="G256:G323">I256-J256</f>
        <v>283.72</v>
      </c>
      <c r="H256" s="50">
        <v>74</v>
      </c>
      <c r="I256" s="80">
        <v>794.86</v>
      </c>
      <c r="J256" s="80">
        <v>511.14</v>
      </c>
    </row>
    <row r="257" spans="1:10" ht="23.25" customHeight="1">
      <c r="A257" s="61"/>
      <c r="B257" s="63">
        <v>24</v>
      </c>
      <c r="C257" s="71">
        <v>87.9246</v>
      </c>
      <c r="D257" s="71">
        <v>87.9325</v>
      </c>
      <c r="E257" s="51">
        <f t="shared" si="8"/>
        <v>0.007900000000006457</v>
      </c>
      <c r="F257" s="52">
        <f t="shared" si="9"/>
        <v>23.32998641547002</v>
      </c>
      <c r="G257" s="53">
        <f t="shared" si="10"/>
        <v>338.61999999999995</v>
      </c>
      <c r="H257" s="50">
        <v>75</v>
      </c>
      <c r="I257" s="80">
        <v>673.68</v>
      </c>
      <c r="J257" s="80">
        <v>335.06</v>
      </c>
    </row>
    <row r="258" spans="1:10" ht="23.25" customHeight="1">
      <c r="A258" s="61">
        <v>24175</v>
      </c>
      <c r="B258" s="63">
        <v>1</v>
      </c>
      <c r="C258" s="71">
        <v>85.3931</v>
      </c>
      <c r="D258" s="71">
        <v>85.3934</v>
      </c>
      <c r="E258" s="51">
        <f t="shared" si="8"/>
        <v>0.0002999999999957481</v>
      </c>
      <c r="F258" s="52">
        <f t="shared" si="9"/>
        <v>0.7992966189639733</v>
      </c>
      <c r="G258" s="53">
        <f t="shared" si="10"/>
        <v>375.33000000000004</v>
      </c>
      <c r="H258" s="50">
        <v>76</v>
      </c>
      <c r="I258" s="80">
        <v>744.44</v>
      </c>
      <c r="J258" s="80">
        <v>369.11</v>
      </c>
    </row>
    <row r="259" spans="1:10" ht="23.25" customHeight="1">
      <c r="A259" s="61"/>
      <c r="B259" s="63">
        <v>2</v>
      </c>
      <c r="C259" s="71">
        <v>87.4557</v>
      </c>
      <c r="D259" s="71">
        <v>87.4566</v>
      </c>
      <c r="E259" s="51">
        <f t="shared" si="8"/>
        <v>0.0009000000000014552</v>
      </c>
      <c r="F259" s="52">
        <f t="shared" si="9"/>
        <v>2.8496342969365016</v>
      </c>
      <c r="G259" s="53">
        <f t="shared" si="10"/>
        <v>315.83</v>
      </c>
      <c r="H259" s="50">
        <v>77</v>
      </c>
      <c r="I259" s="80">
        <v>720.51</v>
      </c>
      <c r="J259" s="80">
        <v>404.68</v>
      </c>
    </row>
    <row r="260" spans="1:10" ht="23.25" customHeight="1">
      <c r="A260" s="61"/>
      <c r="B260" s="63">
        <v>3</v>
      </c>
      <c r="C260" s="71">
        <v>85.8709</v>
      </c>
      <c r="D260" s="71">
        <v>85.871</v>
      </c>
      <c r="E260" s="51">
        <f t="shared" si="8"/>
        <v>9.99999999891088E-05</v>
      </c>
      <c r="F260" s="52">
        <f t="shared" si="9"/>
        <v>0.2677734636205885</v>
      </c>
      <c r="G260" s="53">
        <f t="shared" si="10"/>
        <v>373.45000000000005</v>
      </c>
      <c r="H260" s="50">
        <v>78</v>
      </c>
      <c r="I260" s="80">
        <v>743.45</v>
      </c>
      <c r="J260" s="80">
        <v>370</v>
      </c>
    </row>
    <row r="261" spans="1:10" ht="23.25" customHeight="1">
      <c r="A261" s="61">
        <v>24180</v>
      </c>
      <c r="B261" s="63">
        <v>4</v>
      </c>
      <c r="C261" s="71">
        <v>85.0232</v>
      </c>
      <c r="D261" s="71">
        <v>85.0235</v>
      </c>
      <c r="E261" s="51">
        <f t="shared" si="8"/>
        <v>0.0002999999999957481</v>
      </c>
      <c r="F261" s="52">
        <f t="shared" si="9"/>
        <v>1.0095571409198683</v>
      </c>
      <c r="G261" s="53">
        <f t="shared" si="10"/>
        <v>297.1600000000001</v>
      </c>
      <c r="H261" s="50">
        <v>79</v>
      </c>
      <c r="I261" s="80">
        <v>705.44</v>
      </c>
      <c r="J261" s="80">
        <v>408.28</v>
      </c>
    </row>
    <row r="262" spans="1:10" ht="23.25" customHeight="1">
      <c r="A262" s="61"/>
      <c r="B262" s="63">
        <v>5</v>
      </c>
      <c r="C262" s="71">
        <v>86.1372</v>
      </c>
      <c r="D262" s="71">
        <v>86.1379</v>
      </c>
      <c r="E262" s="51">
        <f t="shared" si="8"/>
        <v>0.0006999999999948159</v>
      </c>
      <c r="F262" s="52">
        <f t="shared" si="9"/>
        <v>1.8683606469727645</v>
      </c>
      <c r="G262" s="53">
        <f t="shared" si="10"/>
        <v>374.65999999999997</v>
      </c>
      <c r="H262" s="50">
        <v>80</v>
      </c>
      <c r="I262" s="80">
        <v>674.04</v>
      </c>
      <c r="J262" s="80">
        <v>299.38</v>
      </c>
    </row>
    <row r="263" spans="1:10" s="122" customFormat="1" ht="23.25" customHeight="1" thickBot="1">
      <c r="A263" s="123"/>
      <c r="B263" s="124">
        <v>6</v>
      </c>
      <c r="C263" s="125">
        <v>87.4573</v>
      </c>
      <c r="D263" s="264">
        <v>87.4578</v>
      </c>
      <c r="E263" s="265">
        <f t="shared" si="8"/>
        <v>0.0005000000000023874</v>
      </c>
      <c r="F263" s="266">
        <f t="shared" si="9"/>
        <v>1.4853985324333425</v>
      </c>
      <c r="G263" s="267">
        <f t="shared" si="10"/>
        <v>336.61</v>
      </c>
      <c r="H263" s="268">
        <v>81</v>
      </c>
      <c r="I263" s="127">
        <v>836.26</v>
      </c>
      <c r="J263" s="127">
        <v>499.65</v>
      </c>
    </row>
    <row r="264" spans="1:10" ht="23.25" customHeight="1" thickTop="1">
      <c r="A264" s="87">
        <v>24205</v>
      </c>
      <c r="B264" s="88">
        <v>7</v>
      </c>
      <c r="C264" s="89">
        <v>86.3372</v>
      </c>
      <c r="D264" s="90">
        <v>86.3402</v>
      </c>
      <c r="E264" s="91">
        <f t="shared" si="8"/>
        <v>0.0030000000000001137</v>
      </c>
      <c r="F264" s="92">
        <f t="shared" si="9"/>
        <v>9.478373511105854</v>
      </c>
      <c r="G264" s="93">
        <f t="shared" si="10"/>
        <v>316.51</v>
      </c>
      <c r="H264" s="137">
        <v>1</v>
      </c>
      <c r="I264" s="94">
        <v>789.36</v>
      </c>
      <c r="J264" s="94">
        <v>472.85</v>
      </c>
    </row>
    <row r="265" spans="1:10" ht="23.25" customHeight="1">
      <c r="A265" s="61"/>
      <c r="B265" s="63">
        <v>8</v>
      </c>
      <c r="C265" s="71">
        <v>84.7619</v>
      </c>
      <c r="D265" s="82">
        <v>84.7627</v>
      </c>
      <c r="E265" s="83">
        <f t="shared" si="8"/>
        <v>0.0007999999999981355</v>
      </c>
      <c r="F265" s="84">
        <f t="shared" si="9"/>
        <v>2.5423459497191834</v>
      </c>
      <c r="G265" s="85">
        <f t="shared" si="10"/>
        <v>314.67</v>
      </c>
      <c r="H265" s="86">
        <v>2</v>
      </c>
      <c r="I265" s="80">
        <v>675.48</v>
      </c>
      <c r="J265" s="80">
        <v>360.81</v>
      </c>
    </row>
    <row r="266" spans="1:10" ht="23.25" customHeight="1">
      <c r="A266" s="61"/>
      <c r="B266" s="63">
        <v>9</v>
      </c>
      <c r="C266" s="71">
        <v>86.5292</v>
      </c>
      <c r="D266" s="82">
        <v>86.5292</v>
      </c>
      <c r="E266" s="83">
        <f t="shared" si="8"/>
        <v>0</v>
      </c>
      <c r="F266" s="84">
        <f t="shared" si="9"/>
        <v>0</v>
      </c>
      <c r="G266" s="85">
        <f t="shared" si="10"/>
        <v>240.82999999999993</v>
      </c>
      <c r="H266" s="86">
        <v>3</v>
      </c>
      <c r="I266" s="80">
        <v>885.16</v>
      </c>
      <c r="J266" s="80">
        <v>644.33</v>
      </c>
    </row>
    <row r="267" spans="1:10" ht="23.25" customHeight="1">
      <c r="A267" s="61">
        <v>24222</v>
      </c>
      <c r="B267" s="63">
        <v>10</v>
      </c>
      <c r="C267" s="71">
        <v>85.0653</v>
      </c>
      <c r="D267" s="82">
        <v>85.0653</v>
      </c>
      <c r="E267" s="83">
        <f t="shared" si="8"/>
        <v>0</v>
      </c>
      <c r="F267" s="84">
        <f t="shared" si="9"/>
        <v>0</v>
      </c>
      <c r="G267" s="85">
        <f t="shared" si="10"/>
        <v>329.3</v>
      </c>
      <c r="H267" s="86">
        <v>4</v>
      </c>
      <c r="I267" s="80">
        <v>726.99</v>
      </c>
      <c r="J267" s="80">
        <v>397.69</v>
      </c>
    </row>
    <row r="268" spans="1:10" ht="23.25" customHeight="1">
      <c r="A268" s="61"/>
      <c r="B268" s="63">
        <v>11</v>
      </c>
      <c r="C268" s="71">
        <v>86.0945</v>
      </c>
      <c r="D268" s="82">
        <v>86.0945</v>
      </c>
      <c r="E268" s="83">
        <f t="shared" si="8"/>
        <v>0</v>
      </c>
      <c r="F268" s="84">
        <f t="shared" si="9"/>
        <v>0</v>
      </c>
      <c r="G268" s="85">
        <f t="shared" si="10"/>
        <v>301.13</v>
      </c>
      <c r="H268" s="86">
        <v>5</v>
      </c>
      <c r="I268" s="80">
        <v>835.5</v>
      </c>
      <c r="J268" s="80">
        <v>534.37</v>
      </c>
    </row>
    <row r="269" spans="1:10" ht="23.25" customHeight="1">
      <c r="A269" s="61"/>
      <c r="B269" s="63">
        <v>12</v>
      </c>
      <c r="C269" s="71">
        <v>84.8273</v>
      </c>
      <c r="D269" s="82">
        <v>84.8273</v>
      </c>
      <c r="E269" s="83">
        <f t="shared" si="8"/>
        <v>0</v>
      </c>
      <c r="F269" s="84">
        <f t="shared" si="9"/>
        <v>0</v>
      </c>
      <c r="G269" s="85">
        <f t="shared" si="10"/>
        <v>340.19</v>
      </c>
      <c r="H269" s="86">
        <v>6</v>
      </c>
      <c r="I269" s="80">
        <v>711.39</v>
      </c>
      <c r="J269" s="80">
        <v>371.2</v>
      </c>
    </row>
    <row r="270" spans="1:10" ht="23.25" customHeight="1">
      <c r="A270" s="61">
        <v>24236</v>
      </c>
      <c r="B270" s="63">
        <v>1</v>
      </c>
      <c r="C270" s="71">
        <v>85.4381</v>
      </c>
      <c r="D270" s="82">
        <v>85.4585</v>
      </c>
      <c r="E270" s="83">
        <f t="shared" si="8"/>
        <v>0.02039999999999509</v>
      </c>
      <c r="F270" s="84">
        <f t="shared" si="9"/>
        <v>60.28190656303031</v>
      </c>
      <c r="G270" s="85">
        <f t="shared" si="10"/>
        <v>338.41</v>
      </c>
      <c r="H270" s="86">
        <v>7</v>
      </c>
      <c r="I270" s="80">
        <v>663.45</v>
      </c>
      <c r="J270" s="80">
        <v>325.04</v>
      </c>
    </row>
    <row r="271" spans="1:10" ht="23.25" customHeight="1">
      <c r="A271" s="61"/>
      <c r="B271" s="63">
        <v>2</v>
      </c>
      <c r="C271" s="71">
        <v>87.491</v>
      </c>
      <c r="D271" s="82">
        <v>87.5042</v>
      </c>
      <c r="E271" s="83">
        <f t="shared" si="8"/>
        <v>0.013199999999997658</v>
      </c>
      <c r="F271" s="84">
        <f t="shared" si="9"/>
        <v>47.147908704495684</v>
      </c>
      <c r="G271" s="85">
        <f t="shared" si="10"/>
        <v>279.97</v>
      </c>
      <c r="H271" s="86">
        <v>8</v>
      </c>
      <c r="I271" s="80">
        <v>911.02</v>
      </c>
      <c r="J271" s="80">
        <v>631.05</v>
      </c>
    </row>
    <row r="272" spans="1:10" ht="23.25" customHeight="1">
      <c r="A272" s="61"/>
      <c r="B272" s="63">
        <v>3</v>
      </c>
      <c r="C272" s="71">
        <v>85.9115</v>
      </c>
      <c r="D272" s="82">
        <v>85.9291</v>
      </c>
      <c r="E272" s="83">
        <f t="shared" si="8"/>
        <v>0.017600000000001614</v>
      </c>
      <c r="F272" s="84">
        <f t="shared" si="9"/>
        <v>58.258854683884856</v>
      </c>
      <c r="G272" s="85">
        <f t="shared" si="10"/>
        <v>302.1</v>
      </c>
      <c r="H272" s="86">
        <v>9</v>
      </c>
      <c r="I272" s="80">
        <v>815.15</v>
      </c>
      <c r="J272" s="80">
        <v>513.05</v>
      </c>
    </row>
    <row r="273" spans="1:10" ht="23.25" customHeight="1">
      <c r="A273" s="61">
        <v>24294</v>
      </c>
      <c r="B273" s="63">
        <v>1</v>
      </c>
      <c r="C273" s="71">
        <v>85.4285</v>
      </c>
      <c r="D273" s="82">
        <v>85.4391</v>
      </c>
      <c r="E273" s="83">
        <f t="shared" si="8"/>
        <v>0.010599999999996612</v>
      </c>
      <c r="F273" s="84">
        <f t="shared" si="9"/>
        <v>35.29450937301173</v>
      </c>
      <c r="G273" s="85">
        <f t="shared" si="10"/>
        <v>300.33000000000004</v>
      </c>
      <c r="H273" s="86">
        <v>10</v>
      </c>
      <c r="I273" s="80">
        <v>838.48</v>
      </c>
      <c r="J273" s="80">
        <v>538.15</v>
      </c>
    </row>
    <row r="274" spans="1:10" ht="23.25" customHeight="1">
      <c r="A274" s="61"/>
      <c r="B274" s="63">
        <v>2</v>
      </c>
      <c r="C274" s="71">
        <v>87.4981</v>
      </c>
      <c r="D274" s="82">
        <v>87.5122</v>
      </c>
      <c r="E274" s="83">
        <f t="shared" si="8"/>
        <v>0.014100000000013324</v>
      </c>
      <c r="F274" s="84">
        <f t="shared" si="9"/>
        <v>45.17348540676425</v>
      </c>
      <c r="G274" s="85">
        <f t="shared" si="10"/>
        <v>312.13</v>
      </c>
      <c r="H274" s="86">
        <v>11</v>
      </c>
      <c r="I274" s="80">
        <v>830.36</v>
      </c>
      <c r="J274" s="80">
        <v>518.23</v>
      </c>
    </row>
    <row r="275" spans="1:10" ht="23.25" customHeight="1">
      <c r="A275" s="61"/>
      <c r="B275" s="63">
        <v>3</v>
      </c>
      <c r="C275" s="71">
        <v>85.8729</v>
      </c>
      <c r="D275" s="82">
        <v>85.8869</v>
      </c>
      <c r="E275" s="83">
        <f t="shared" si="8"/>
        <v>0.013999999999995794</v>
      </c>
      <c r="F275" s="84">
        <f t="shared" si="9"/>
        <v>46.769559697988214</v>
      </c>
      <c r="G275" s="85">
        <f t="shared" si="10"/>
        <v>299.34000000000003</v>
      </c>
      <c r="H275" s="86">
        <v>12</v>
      </c>
      <c r="I275" s="80">
        <v>707.6</v>
      </c>
      <c r="J275" s="80">
        <v>408.26</v>
      </c>
    </row>
    <row r="276" spans="1:10" ht="23.25" customHeight="1">
      <c r="A276" s="61">
        <v>24307</v>
      </c>
      <c r="B276" s="63">
        <v>4</v>
      </c>
      <c r="C276" s="71">
        <v>85.053</v>
      </c>
      <c r="D276" s="82">
        <v>85.0599</v>
      </c>
      <c r="E276" s="83">
        <f t="shared" si="8"/>
        <v>0.0069000000000016826</v>
      </c>
      <c r="F276" s="84">
        <f t="shared" si="9"/>
        <v>22.636309953420646</v>
      </c>
      <c r="G276" s="85">
        <f t="shared" si="10"/>
        <v>304.82000000000005</v>
      </c>
      <c r="H276" s="86">
        <v>13</v>
      </c>
      <c r="I276" s="80">
        <v>789.08</v>
      </c>
      <c r="J276" s="80">
        <v>484.26</v>
      </c>
    </row>
    <row r="277" spans="1:10" ht="23.25" customHeight="1">
      <c r="A277" s="61"/>
      <c r="B277" s="63">
        <v>5</v>
      </c>
      <c r="C277" s="71">
        <v>86.1486</v>
      </c>
      <c r="D277" s="82">
        <v>86.157</v>
      </c>
      <c r="E277" s="83">
        <f t="shared" si="8"/>
        <v>0.008399999999994634</v>
      </c>
      <c r="F277" s="84">
        <f t="shared" si="9"/>
        <v>24.51552650010108</v>
      </c>
      <c r="G277" s="85">
        <f t="shared" si="10"/>
        <v>342.64000000000004</v>
      </c>
      <c r="H277" s="86">
        <v>14</v>
      </c>
      <c r="I277" s="80">
        <v>650.22</v>
      </c>
      <c r="J277" s="80">
        <v>307.58</v>
      </c>
    </row>
    <row r="278" spans="1:10" ht="23.25" customHeight="1">
      <c r="A278" s="61"/>
      <c r="B278" s="63">
        <v>6</v>
      </c>
      <c r="C278" s="71">
        <v>87.4728</v>
      </c>
      <c r="D278" s="82">
        <v>87.4818</v>
      </c>
      <c r="E278" s="83">
        <f t="shared" si="8"/>
        <v>0.009000000000000341</v>
      </c>
      <c r="F278" s="84">
        <f t="shared" si="9"/>
        <v>32.70824247710548</v>
      </c>
      <c r="G278" s="85">
        <f t="shared" si="10"/>
        <v>275.15999999999997</v>
      </c>
      <c r="H278" s="86">
        <v>15</v>
      </c>
      <c r="I278" s="80">
        <v>822.93</v>
      </c>
      <c r="J278" s="80">
        <v>547.77</v>
      </c>
    </row>
    <row r="279" spans="1:10" ht="23.25" customHeight="1">
      <c r="A279" s="61">
        <v>24321</v>
      </c>
      <c r="B279" s="63">
        <v>25</v>
      </c>
      <c r="C279" s="71">
        <v>87.3116</v>
      </c>
      <c r="D279" s="82">
        <v>87.315</v>
      </c>
      <c r="E279" s="83">
        <f t="shared" si="8"/>
        <v>0.0033999999999991815</v>
      </c>
      <c r="F279" s="84">
        <f t="shared" si="9"/>
        <v>11.374280744009038</v>
      </c>
      <c r="G279" s="85">
        <f t="shared" si="10"/>
        <v>298.91999999999996</v>
      </c>
      <c r="H279" s="86">
        <v>16</v>
      </c>
      <c r="I279" s="80">
        <v>851.03</v>
      </c>
      <c r="J279" s="80">
        <v>552.11</v>
      </c>
    </row>
    <row r="280" spans="1:10" ht="23.25" customHeight="1">
      <c r="A280" s="61"/>
      <c r="B280" s="63">
        <v>26</v>
      </c>
      <c r="C280" s="71">
        <v>88.8231</v>
      </c>
      <c r="D280" s="82">
        <v>88.8275</v>
      </c>
      <c r="E280" s="83">
        <f t="shared" si="8"/>
        <v>0.004400000000003956</v>
      </c>
      <c r="F280" s="84">
        <f t="shared" si="9"/>
        <v>14.18988648092091</v>
      </c>
      <c r="G280" s="85">
        <f t="shared" si="10"/>
        <v>310.08000000000004</v>
      </c>
      <c r="H280" s="86">
        <v>17</v>
      </c>
      <c r="I280" s="80">
        <v>772.7</v>
      </c>
      <c r="J280" s="80">
        <v>462.62</v>
      </c>
    </row>
    <row r="281" spans="1:10" ht="23.25" customHeight="1">
      <c r="A281" s="61"/>
      <c r="B281" s="63">
        <v>27</v>
      </c>
      <c r="C281" s="71">
        <v>88.1122</v>
      </c>
      <c r="D281" s="82">
        <v>88.123</v>
      </c>
      <c r="E281" s="83">
        <f t="shared" si="8"/>
        <v>0.010800000000003251</v>
      </c>
      <c r="F281" s="84">
        <f t="shared" si="9"/>
        <v>34.63314520267847</v>
      </c>
      <c r="G281" s="85">
        <f t="shared" si="10"/>
        <v>311.8399999999999</v>
      </c>
      <c r="H281" s="86">
        <v>18</v>
      </c>
      <c r="I281" s="80">
        <v>856.92</v>
      </c>
      <c r="J281" s="80">
        <v>545.08</v>
      </c>
    </row>
    <row r="282" spans="1:10" ht="23.25" customHeight="1">
      <c r="A282" s="61">
        <v>24326</v>
      </c>
      <c r="B282" s="63">
        <v>28</v>
      </c>
      <c r="C282" s="71">
        <v>91.8107</v>
      </c>
      <c r="D282" s="82">
        <v>91.821</v>
      </c>
      <c r="E282" s="83">
        <f t="shared" si="8"/>
        <v>0.010300000000000864</v>
      </c>
      <c r="F282" s="84">
        <f t="shared" si="9"/>
        <v>32.501341074755814</v>
      </c>
      <c r="G282" s="85">
        <f t="shared" si="10"/>
        <v>316.90999999999997</v>
      </c>
      <c r="H282" s="86">
        <v>19</v>
      </c>
      <c r="I282" s="80">
        <v>722.38</v>
      </c>
      <c r="J282" s="80">
        <v>405.47</v>
      </c>
    </row>
    <row r="283" spans="1:10" ht="23.25" customHeight="1">
      <c r="A283" s="61"/>
      <c r="B283" s="63">
        <v>29</v>
      </c>
      <c r="C283" s="71">
        <v>85.3175</v>
      </c>
      <c r="D283" s="82">
        <v>85.329</v>
      </c>
      <c r="E283" s="83">
        <f t="shared" si="8"/>
        <v>0.011499999999998067</v>
      </c>
      <c r="F283" s="84">
        <f t="shared" si="9"/>
        <v>33.90929999409703</v>
      </c>
      <c r="G283" s="85">
        <f t="shared" si="10"/>
        <v>339.14000000000004</v>
      </c>
      <c r="H283" s="86">
        <v>20</v>
      </c>
      <c r="I283" s="80">
        <v>665.21</v>
      </c>
      <c r="J283" s="80">
        <v>326.07</v>
      </c>
    </row>
    <row r="284" spans="1:10" ht="23.25" customHeight="1">
      <c r="A284" s="61"/>
      <c r="B284" s="63">
        <v>30</v>
      </c>
      <c r="C284" s="71">
        <v>85.39</v>
      </c>
      <c r="D284" s="82">
        <v>85.3975</v>
      </c>
      <c r="E284" s="83">
        <f t="shared" si="8"/>
        <v>0.007499999999993179</v>
      </c>
      <c r="F284" s="84">
        <f t="shared" si="9"/>
        <v>25.285728734679136</v>
      </c>
      <c r="G284" s="85">
        <f t="shared" si="10"/>
        <v>296.61</v>
      </c>
      <c r="H284" s="86">
        <v>21</v>
      </c>
      <c r="I284" s="80">
        <v>833.89</v>
      </c>
      <c r="J284" s="80">
        <v>537.28</v>
      </c>
    </row>
    <row r="285" spans="1:10" ht="23.25" customHeight="1">
      <c r="A285" s="61">
        <v>24355</v>
      </c>
      <c r="B285" s="63">
        <v>1</v>
      </c>
      <c r="C285" s="71">
        <v>85.4687</v>
      </c>
      <c r="D285" s="82">
        <v>85.4888</v>
      </c>
      <c r="E285" s="83">
        <f t="shared" si="8"/>
        <v>0.02009999999999934</v>
      </c>
      <c r="F285" s="84">
        <f t="shared" si="9"/>
        <v>61.40967278726388</v>
      </c>
      <c r="G285" s="85">
        <f t="shared" si="10"/>
        <v>327.31</v>
      </c>
      <c r="H285" s="86">
        <v>22</v>
      </c>
      <c r="I285" s="80">
        <v>819.25</v>
      </c>
      <c r="J285" s="80">
        <v>491.94</v>
      </c>
    </row>
    <row r="286" spans="1:10" ht="23.25" customHeight="1">
      <c r="A286" s="61"/>
      <c r="B286" s="63">
        <v>2</v>
      </c>
      <c r="C286" s="71">
        <v>87.5284</v>
      </c>
      <c r="D286" s="82">
        <v>87.5481</v>
      </c>
      <c r="E286" s="83">
        <f t="shared" si="8"/>
        <v>0.019700000000000273</v>
      </c>
      <c r="F286" s="84">
        <f t="shared" si="9"/>
        <v>52.12467587447815</v>
      </c>
      <c r="G286" s="85">
        <f t="shared" si="10"/>
        <v>377.94</v>
      </c>
      <c r="H286" s="86">
        <v>23</v>
      </c>
      <c r="I286" s="80">
        <v>748.76</v>
      </c>
      <c r="J286" s="80">
        <v>370.82</v>
      </c>
    </row>
    <row r="287" spans="1:10" ht="23.25" customHeight="1">
      <c r="A287" s="61"/>
      <c r="B287" s="63">
        <v>3</v>
      </c>
      <c r="C287" s="71">
        <v>85.9261</v>
      </c>
      <c r="D287" s="82">
        <v>85.9438</v>
      </c>
      <c r="E287" s="83">
        <f t="shared" si="8"/>
        <v>0.017699999999990723</v>
      </c>
      <c r="F287" s="84">
        <f t="shared" si="9"/>
        <v>57.83368730596545</v>
      </c>
      <c r="G287" s="85">
        <f t="shared" si="10"/>
        <v>306.04999999999995</v>
      </c>
      <c r="H287" s="86">
        <v>24</v>
      </c>
      <c r="I287" s="80">
        <v>864.02</v>
      </c>
      <c r="J287" s="80">
        <v>557.97</v>
      </c>
    </row>
    <row r="288" spans="1:10" ht="23.25" customHeight="1">
      <c r="A288" s="61">
        <v>24368</v>
      </c>
      <c r="B288" s="63">
        <v>4</v>
      </c>
      <c r="C288" s="71">
        <v>85.0691</v>
      </c>
      <c r="D288" s="82">
        <v>85.0933</v>
      </c>
      <c r="E288" s="83">
        <f t="shared" si="8"/>
        <v>0.024199999999993338</v>
      </c>
      <c r="F288" s="84">
        <f t="shared" si="9"/>
        <v>89.39785740669872</v>
      </c>
      <c r="G288" s="85">
        <f t="shared" si="10"/>
        <v>270.69999999999993</v>
      </c>
      <c r="H288" s="86">
        <v>25</v>
      </c>
      <c r="I288" s="80">
        <v>827.9</v>
      </c>
      <c r="J288" s="80">
        <v>557.2</v>
      </c>
    </row>
    <row r="289" spans="1:10" ht="23.25" customHeight="1">
      <c r="A289" s="61"/>
      <c r="B289" s="63">
        <v>5</v>
      </c>
      <c r="C289" s="71">
        <v>86.1456</v>
      </c>
      <c r="D289" s="82">
        <v>86.1711</v>
      </c>
      <c r="E289" s="83">
        <f t="shared" si="8"/>
        <v>0.02549999999999386</v>
      </c>
      <c r="F289" s="84">
        <f t="shared" si="9"/>
        <v>80.27956176801996</v>
      </c>
      <c r="G289" s="85">
        <f t="shared" si="10"/>
        <v>317.64</v>
      </c>
      <c r="H289" s="86">
        <v>26</v>
      </c>
      <c r="I289" s="80">
        <v>863.77</v>
      </c>
      <c r="J289" s="80">
        <v>546.13</v>
      </c>
    </row>
    <row r="290" spans="1:10" ht="23.25" customHeight="1">
      <c r="A290" s="61"/>
      <c r="B290" s="63">
        <v>6</v>
      </c>
      <c r="C290" s="71">
        <v>87.4805</v>
      </c>
      <c r="D290" s="82">
        <v>87.5115</v>
      </c>
      <c r="E290" s="83">
        <f t="shared" si="8"/>
        <v>0.0309999999999917</v>
      </c>
      <c r="F290" s="84">
        <f t="shared" si="9"/>
        <v>94.07908712934872</v>
      </c>
      <c r="G290" s="85">
        <f t="shared" si="10"/>
        <v>329.51000000000005</v>
      </c>
      <c r="H290" s="86">
        <v>27</v>
      </c>
      <c r="I290" s="80">
        <v>808.44</v>
      </c>
      <c r="J290" s="80">
        <v>478.93</v>
      </c>
    </row>
    <row r="291" spans="1:10" ht="23.25" customHeight="1">
      <c r="A291" s="61">
        <v>24388</v>
      </c>
      <c r="B291" s="63">
        <v>1</v>
      </c>
      <c r="C291" s="71">
        <v>85.4882</v>
      </c>
      <c r="D291" s="82">
        <v>85.4911</v>
      </c>
      <c r="E291" s="83">
        <f t="shared" si="8"/>
        <v>0.002899999999996794</v>
      </c>
      <c r="F291" s="84">
        <f t="shared" si="9"/>
        <v>10.387563579041455</v>
      </c>
      <c r="G291" s="85">
        <f t="shared" si="10"/>
        <v>279.18000000000006</v>
      </c>
      <c r="H291" s="86">
        <v>28</v>
      </c>
      <c r="I291" s="80">
        <v>818.47</v>
      </c>
      <c r="J291" s="80">
        <v>539.29</v>
      </c>
    </row>
    <row r="292" spans="1:10" ht="23.25" customHeight="1">
      <c r="A292" s="61"/>
      <c r="B292" s="63">
        <v>2</v>
      </c>
      <c r="C292" s="71">
        <v>87.5436</v>
      </c>
      <c r="D292" s="82">
        <v>87.5458</v>
      </c>
      <c r="E292" s="83">
        <f t="shared" si="8"/>
        <v>0.002200000000001978</v>
      </c>
      <c r="F292" s="84">
        <f t="shared" si="9"/>
        <v>7.972747698782263</v>
      </c>
      <c r="G292" s="85">
        <f t="shared" si="10"/>
        <v>275.94000000000005</v>
      </c>
      <c r="H292" s="86">
        <v>29</v>
      </c>
      <c r="I292" s="80">
        <v>837.21</v>
      </c>
      <c r="J292" s="80">
        <v>561.27</v>
      </c>
    </row>
    <row r="293" spans="1:10" ht="23.25" customHeight="1">
      <c r="A293" s="61"/>
      <c r="B293" s="63">
        <v>3</v>
      </c>
      <c r="C293" s="71">
        <v>85.961</v>
      </c>
      <c r="D293" s="82">
        <v>85.9684</v>
      </c>
      <c r="E293" s="83">
        <f t="shared" si="8"/>
        <v>0.00740000000000407</v>
      </c>
      <c r="F293" s="84">
        <f t="shared" si="9"/>
        <v>25.167499914988507</v>
      </c>
      <c r="G293" s="85">
        <f t="shared" si="10"/>
        <v>294.03</v>
      </c>
      <c r="H293" s="86">
        <v>30</v>
      </c>
      <c r="I293" s="80">
        <v>829.5</v>
      </c>
      <c r="J293" s="80">
        <v>535.47</v>
      </c>
    </row>
    <row r="294" spans="1:10" ht="23.25" customHeight="1">
      <c r="A294" s="61">
        <v>24395</v>
      </c>
      <c r="B294" s="63">
        <v>4</v>
      </c>
      <c r="C294" s="71">
        <v>85.1221</v>
      </c>
      <c r="D294" s="82">
        <v>85.1331</v>
      </c>
      <c r="E294" s="83">
        <f t="shared" si="8"/>
        <v>0.01099999999999568</v>
      </c>
      <c r="F294" s="84">
        <f t="shared" si="9"/>
        <v>36.563071297974666</v>
      </c>
      <c r="G294" s="85">
        <f t="shared" si="10"/>
        <v>300.85</v>
      </c>
      <c r="H294" s="86">
        <v>31</v>
      </c>
      <c r="I294" s="80">
        <v>840.5</v>
      </c>
      <c r="J294" s="80">
        <v>539.65</v>
      </c>
    </row>
    <row r="295" spans="1:10" ht="23.25" customHeight="1">
      <c r="A295" s="61"/>
      <c r="B295" s="63">
        <v>5</v>
      </c>
      <c r="C295" s="71">
        <v>86.1968</v>
      </c>
      <c r="D295" s="82">
        <v>86.2112</v>
      </c>
      <c r="E295" s="83">
        <f t="shared" si="8"/>
        <v>0.014400000000009072</v>
      </c>
      <c r="F295" s="84">
        <f t="shared" si="9"/>
        <v>50.52631578950552</v>
      </c>
      <c r="G295" s="85">
        <f t="shared" si="10"/>
        <v>285</v>
      </c>
      <c r="H295" s="86">
        <v>32</v>
      </c>
      <c r="I295" s="80">
        <v>847.14</v>
      </c>
      <c r="J295" s="80">
        <v>562.14</v>
      </c>
    </row>
    <row r="296" spans="1:10" ht="23.25" customHeight="1">
      <c r="A296" s="61"/>
      <c r="B296" s="63">
        <v>6</v>
      </c>
      <c r="C296" s="71">
        <v>87.5295</v>
      </c>
      <c r="D296" s="82">
        <v>87.5385</v>
      </c>
      <c r="E296" s="83">
        <f t="shared" si="8"/>
        <v>0.009000000000000341</v>
      </c>
      <c r="F296" s="84">
        <f t="shared" si="9"/>
        <v>30.98746729100793</v>
      </c>
      <c r="G296" s="85">
        <f t="shared" si="10"/>
        <v>290.43999999999994</v>
      </c>
      <c r="H296" s="86">
        <v>33</v>
      </c>
      <c r="I296" s="80">
        <v>787.66</v>
      </c>
      <c r="J296" s="80">
        <v>497.22</v>
      </c>
    </row>
    <row r="297" spans="1:10" ht="23.25" customHeight="1">
      <c r="A297" s="61">
        <v>24396</v>
      </c>
      <c r="B297" s="63">
        <v>7</v>
      </c>
      <c r="C297" s="71">
        <v>86.4522</v>
      </c>
      <c r="D297" s="82">
        <v>86.6548</v>
      </c>
      <c r="E297" s="83">
        <f t="shared" si="8"/>
        <v>0.20259999999998968</v>
      </c>
      <c r="F297" s="84">
        <f t="shared" si="9"/>
        <v>723.0033545071362</v>
      </c>
      <c r="G297" s="85">
        <f t="shared" si="10"/>
        <v>280.2199999999999</v>
      </c>
      <c r="H297" s="86">
        <v>34</v>
      </c>
      <c r="I297" s="80">
        <v>862.16</v>
      </c>
      <c r="J297" s="80">
        <v>581.94</v>
      </c>
    </row>
    <row r="298" spans="1:10" ht="23.25" customHeight="1">
      <c r="A298" s="61"/>
      <c r="B298" s="63">
        <v>8</v>
      </c>
      <c r="C298" s="71">
        <v>84.907</v>
      </c>
      <c r="D298" s="82">
        <v>85.067</v>
      </c>
      <c r="E298" s="83">
        <f t="shared" si="8"/>
        <v>0.1599999999999966</v>
      </c>
      <c r="F298" s="84">
        <f t="shared" si="9"/>
        <v>571.1022272986744</v>
      </c>
      <c r="G298" s="85">
        <f t="shared" si="10"/>
        <v>280.15999999999997</v>
      </c>
      <c r="H298" s="86">
        <v>35</v>
      </c>
      <c r="I298" s="80">
        <v>824.99</v>
      </c>
      <c r="J298" s="80">
        <v>544.83</v>
      </c>
    </row>
    <row r="299" spans="1:10" ht="23.25" customHeight="1">
      <c r="A299" s="87"/>
      <c r="B299" s="88">
        <v>9</v>
      </c>
      <c r="C299" s="89">
        <v>86.6245</v>
      </c>
      <c r="D299" s="90">
        <v>86.7427</v>
      </c>
      <c r="E299" s="91">
        <f t="shared" si="8"/>
        <v>0.11820000000000164</v>
      </c>
      <c r="F299" s="92">
        <f t="shared" si="9"/>
        <v>441.77007026461956</v>
      </c>
      <c r="G299" s="93">
        <f t="shared" si="10"/>
        <v>267.56000000000006</v>
      </c>
      <c r="H299" s="86">
        <v>36</v>
      </c>
      <c r="I299" s="94">
        <v>811.85</v>
      </c>
      <c r="J299" s="94">
        <v>544.29</v>
      </c>
    </row>
    <row r="300" spans="1:10" ht="23.25" customHeight="1">
      <c r="A300" s="61">
        <v>24396</v>
      </c>
      <c r="B300" s="63">
        <v>10</v>
      </c>
      <c r="C300" s="71">
        <v>85.1429</v>
      </c>
      <c r="D300" s="82">
        <v>85.277</v>
      </c>
      <c r="E300" s="83">
        <f t="shared" si="8"/>
        <v>0.13410000000000366</v>
      </c>
      <c r="F300" s="84">
        <f t="shared" si="9"/>
        <v>464.9953188390848</v>
      </c>
      <c r="G300" s="85">
        <f t="shared" si="10"/>
        <v>288.39</v>
      </c>
      <c r="H300" s="86">
        <v>37</v>
      </c>
      <c r="I300" s="80">
        <v>810.85</v>
      </c>
      <c r="J300" s="80">
        <v>522.46</v>
      </c>
    </row>
    <row r="301" spans="1:10" ht="23.25" customHeight="1">
      <c r="A301" s="61"/>
      <c r="B301" s="88">
        <v>11</v>
      </c>
      <c r="C301" s="71">
        <v>86.1562</v>
      </c>
      <c r="D301" s="82">
        <v>86.313</v>
      </c>
      <c r="E301" s="83">
        <f t="shared" si="8"/>
        <v>0.15680000000000405</v>
      </c>
      <c r="F301" s="84">
        <f t="shared" si="9"/>
        <v>538.7575590984197</v>
      </c>
      <c r="G301" s="85">
        <f t="shared" si="10"/>
        <v>291.03999999999996</v>
      </c>
      <c r="H301" s="86">
        <v>38</v>
      </c>
      <c r="I301" s="80">
        <v>819.75</v>
      </c>
      <c r="J301" s="80">
        <v>528.71</v>
      </c>
    </row>
    <row r="302" spans="1:10" ht="23.25" customHeight="1">
      <c r="A302" s="61"/>
      <c r="B302" s="63">
        <v>12</v>
      </c>
      <c r="C302" s="71">
        <v>84.898</v>
      </c>
      <c r="D302" s="82">
        <v>85.0518</v>
      </c>
      <c r="E302" s="83">
        <f t="shared" si="8"/>
        <v>0.15380000000000393</v>
      </c>
      <c r="F302" s="84">
        <f t="shared" si="9"/>
        <v>540.5785385399597</v>
      </c>
      <c r="G302" s="85">
        <f t="shared" si="10"/>
        <v>284.51</v>
      </c>
      <c r="H302" s="86">
        <v>39</v>
      </c>
      <c r="I302" s="80">
        <v>813.63</v>
      </c>
      <c r="J302" s="80">
        <v>529.12</v>
      </c>
    </row>
    <row r="303" spans="1:10" ht="23.25" customHeight="1">
      <c r="A303" s="61">
        <v>24417</v>
      </c>
      <c r="B303" s="88">
        <v>10</v>
      </c>
      <c r="C303" s="71">
        <v>85.1398</v>
      </c>
      <c r="D303" s="82">
        <v>85.1439</v>
      </c>
      <c r="E303" s="83">
        <f t="shared" si="8"/>
        <v>0.004100000000008208</v>
      </c>
      <c r="F303" s="84">
        <f t="shared" si="9"/>
        <v>13.46071768609675</v>
      </c>
      <c r="G303" s="85">
        <f t="shared" si="10"/>
        <v>304.5899999999999</v>
      </c>
      <c r="H303" s="86">
        <v>40</v>
      </c>
      <c r="I303" s="80">
        <v>854.67</v>
      </c>
      <c r="J303" s="80">
        <v>550.08</v>
      </c>
    </row>
    <row r="304" spans="1:10" ht="23.25" customHeight="1">
      <c r="A304" s="61"/>
      <c r="B304" s="63">
        <v>11</v>
      </c>
      <c r="C304" s="71">
        <v>86.1554</v>
      </c>
      <c r="D304" s="82">
        <v>86.1596</v>
      </c>
      <c r="E304" s="83">
        <f t="shared" si="8"/>
        <v>0.004199999999997317</v>
      </c>
      <c r="F304" s="84">
        <f t="shared" si="9"/>
        <v>15.11335012593493</v>
      </c>
      <c r="G304" s="85">
        <f t="shared" si="10"/>
        <v>277.9</v>
      </c>
      <c r="H304" s="86">
        <v>41</v>
      </c>
      <c r="I304" s="80">
        <v>850.1</v>
      </c>
      <c r="J304" s="80">
        <v>572.2</v>
      </c>
    </row>
    <row r="305" spans="1:10" ht="23.25" customHeight="1">
      <c r="A305" s="61"/>
      <c r="B305" s="63">
        <v>12</v>
      </c>
      <c r="C305" s="71">
        <v>84.9</v>
      </c>
      <c r="D305" s="82">
        <v>84.9038</v>
      </c>
      <c r="E305" s="83">
        <f t="shared" si="8"/>
        <v>0.0037999999999982492</v>
      </c>
      <c r="F305" s="84">
        <f t="shared" si="9"/>
        <v>13.07279482591939</v>
      </c>
      <c r="G305" s="85">
        <f t="shared" si="10"/>
        <v>290.68000000000006</v>
      </c>
      <c r="H305" s="86">
        <v>42</v>
      </c>
      <c r="I305" s="80">
        <v>805.46</v>
      </c>
      <c r="J305" s="80">
        <v>514.78</v>
      </c>
    </row>
    <row r="306" spans="1:10" ht="23.25" customHeight="1">
      <c r="A306" s="61">
        <v>24425</v>
      </c>
      <c r="B306" s="63">
        <v>13</v>
      </c>
      <c r="C306" s="71">
        <v>85.3541</v>
      </c>
      <c r="D306" s="82">
        <v>85.3566</v>
      </c>
      <c r="E306" s="83">
        <f t="shared" si="8"/>
        <v>0.0024999999999977263</v>
      </c>
      <c r="F306" s="84">
        <f t="shared" si="9"/>
        <v>7.810303352175095</v>
      </c>
      <c r="G306" s="85">
        <f t="shared" si="10"/>
        <v>320.09000000000003</v>
      </c>
      <c r="H306" s="86">
        <v>43</v>
      </c>
      <c r="I306" s="80">
        <v>862.77</v>
      </c>
      <c r="J306" s="80">
        <v>542.68</v>
      </c>
    </row>
    <row r="307" spans="1:10" ht="23.25" customHeight="1">
      <c r="A307" s="61"/>
      <c r="B307" s="63">
        <v>14</v>
      </c>
      <c r="C307" s="71">
        <v>87.842</v>
      </c>
      <c r="D307" s="82">
        <v>87.8445</v>
      </c>
      <c r="E307" s="83">
        <f t="shared" si="8"/>
        <v>0.0024999999999977263</v>
      </c>
      <c r="F307" s="84">
        <f t="shared" si="9"/>
        <v>8.039877793850222</v>
      </c>
      <c r="G307" s="85">
        <f t="shared" si="10"/>
        <v>310.95</v>
      </c>
      <c r="H307" s="86">
        <v>44</v>
      </c>
      <c r="I307" s="80">
        <v>820.14</v>
      </c>
      <c r="J307" s="80">
        <v>509.19</v>
      </c>
    </row>
    <row r="308" spans="1:10" ht="23.25" customHeight="1">
      <c r="A308" s="61"/>
      <c r="B308" s="63">
        <v>15</v>
      </c>
      <c r="C308" s="71">
        <v>87.0474</v>
      </c>
      <c r="D308" s="82">
        <v>87.0507</v>
      </c>
      <c r="E308" s="83">
        <f t="shared" si="8"/>
        <v>0.0033000000000100727</v>
      </c>
      <c r="F308" s="84">
        <f t="shared" si="9"/>
        <v>11.948729089760562</v>
      </c>
      <c r="G308" s="85">
        <f t="shared" si="10"/>
        <v>276.18000000000006</v>
      </c>
      <c r="H308" s="86">
        <v>45</v>
      </c>
      <c r="I308" s="80">
        <v>825.2</v>
      </c>
      <c r="J308" s="80">
        <v>549.02</v>
      </c>
    </row>
    <row r="309" spans="1:10" ht="23.25" customHeight="1">
      <c r="A309" s="61">
        <v>24448</v>
      </c>
      <c r="B309" s="63">
        <v>19</v>
      </c>
      <c r="C309" s="71">
        <v>86.2107</v>
      </c>
      <c r="D309" s="82">
        <v>86.2201</v>
      </c>
      <c r="E309" s="83">
        <f t="shared" si="8"/>
        <v>0.009399999999999409</v>
      </c>
      <c r="F309" s="84">
        <f t="shared" si="9"/>
        <v>30.403001487804538</v>
      </c>
      <c r="G309" s="85">
        <f t="shared" si="10"/>
        <v>309.18000000000006</v>
      </c>
      <c r="H309" s="86">
        <v>46</v>
      </c>
      <c r="I309" s="80">
        <v>867.61</v>
      </c>
      <c r="J309" s="80">
        <v>558.43</v>
      </c>
    </row>
    <row r="310" spans="1:10" ht="23.25" customHeight="1">
      <c r="A310" s="61"/>
      <c r="B310" s="63">
        <v>20</v>
      </c>
      <c r="C310" s="71">
        <v>87.4962</v>
      </c>
      <c r="D310" s="82">
        <v>87.5044</v>
      </c>
      <c r="E310" s="83">
        <f t="shared" si="8"/>
        <v>0.008200000000002206</v>
      </c>
      <c r="F310" s="84">
        <f t="shared" si="9"/>
        <v>24.163842640348328</v>
      </c>
      <c r="G310" s="85">
        <f t="shared" si="10"/>
        <v>339.34999999999997</v>
      </c>
      <c r="H310" s="86">
        <v>47</v>
      </c>
      <c r="I310" s="80">
        <v>708.39</v>
      </c>
      <c r="J310" s="80">
        <v>369.04</v>
      </c>
    </row>
    <row r="311" spans="1:10" ht="23.25" customHeight="1">
      <c r="A311" s="61"/>
      <c r="B311" s="63">
        <v>21</v>
      </c>
      <c r="C311" s="71">
        <v>90.1136</v>
      </c>
      <c r="D311" s="82">
        <v>90.1231</v>
      </c>
      <c r="E311" s="83">
        <f t="shared" si="8"/>
        <v>0.009499999999988518</v>
      </c>
      <c r="F311" s="84">
        <f t="shared" si="9"/>
        <v>27.067840556140176</v>
      </c>
      <c r="G311" s="85">
        <f t="shared" si="10"/>
        <v>350.97</v>
      </c>
      <c r="H311" s="86">
        <v>48</v>
      </c>
      <c r="I311" s="80">
        <v>733.72</v>
      </c>
      <c r="J311" s="80">
        <v>382.75</v>
      </c>
    </row>
    <row r="312" spans="1:10" ht="23.25" customHeight="1">
      <c r="A312" s="61">
        <v>24481</v>
      </c>
      <c r="B312" s="63">
        <v>10</v>
      </c>
      <c r="C312" s="71">
        <v>85.1504</v>
      </c>
      <c r="D312" s="82">
        <v>85.1581</v>
      </c>
      <c r="E312" s="83">
        <f t="shared" si="8"/>
        <v>0.007699999999999818</v>
      </c>
      <c r="F312" s="84">
        <f t="shared" si="9"/>
        <v>22.84324196036495</v>
      </c>
      <c r="G312" s="85">
        <f t="shared" si="10"/>
        <v>337.08000000000004</v>
      </c>
      <c r="H312" s="86">
        <v>49</v>
      </c>
      <c r="I312" s="80">
        <v>607.6</v>
      </c>
      <c r="J312" s="80">
        <v>270.52</v>
      </c>
    </row>
    <row r="313" spans="1:10" ht="23.25" customHeight="1">
      <c r="A313" s="61"/>
      <c r="B313" s="63">
        <v>11</v>
      </c>
      <c r="C313" s="71">
        <v>86.1606</v>
      </c>
      <c r="D313" s="82">
        <v>86.1699</v>
      </c>
      <c r="E313" s="83">
        <f t="shared" si="8"/>
        <v>0.00929999999999609</v>
      </c>
      <c r="F313" s="84">
        <f t="shared" si="9"/>
        <v>28.550377601756274</v>
      </c>
      <c r="G313" s="85">
        <f t="shared" si="10"/>
        <v>325.74</v>
      </c>
      <c r="H313" s="86">
        <v>50</v>
      </c>
      <c r="I313" s="80">
        <v>691.52</v>
      </c>
      <c r="J313" s="80">
        <v>365.78</v>
      </c>
    </row>
    <row r="314" spans="1:10" ht="23.25" customHeight="1">
      <c r="A314" s="61"/>
      <c r="B314" s="63">
        <v>12</v>
      </c>
      <c r="C314" s="71">
        <v>84.9083</v>
      </c>
      <c r="D314" s="82">
        <v>84.9164</v>
      </c>
      <c r="E314" s="83">
        <f t="shared" si="8"/>
        <v>0.008099999999998886</v>
      </c>
      <c r="F314" s="84">
        <f t="shared" si="9"/>
        <v>27.270890849097317</v>
      </c>
      <c r="G314" s="85">
        <f t="shared" si="10"/>
        <v>297.02000000000004</v>
      </c>
      <c r="H314" s="86">
        <v>51</v>
      </c>
      <c r="I314" s="80">
        <v>658.19</v>
      </c>
      <c r="J314" s="80">
        <v>361.17</v>
      </c>
    </row>
    <row r="315" spans="1:10" ht="23.25" customHeight="1">
      <c r="A315" s="61">
        <v>24525</v>
      </c>
      <c r="B315" s="63">
        <v>28</v>
      </c>
      <c r="C315" s="71">
        <v>91.7873</v>
      </c>
      <c r="D315" s="82">
        <v>91.798</v>
      </c>
      <c r="E315" s="83">
        <f t="shared" si="8"/>
        <v>0.010699999999999932</v>
      </c>
      <c r="F315" s="84">
        <f t="shared" si="9"/>
        <v>39.6810680511772</v>
      </c>
      <c r="G315" s="85">
        <f t="shared" si="10"/>
        <v>269.65</v>
      </c>
      <c r="H315" s="86">
        <v>52</v>
      </c>
      <c r="I315" s="80">
        <v>833.85</v>
      </c>
      <c r="J315" s="80">
        <v>564.2</v>
      </c>
    </row>
    <row r="316" spans="1:10" ht="23.25" customHeight="1">
      <c r="A316" s="61"/>
      <c r="B316" s="63">
        <v>29</v>
      </c>
      <c r="C316" s="71">
        <v>85.2884</v>
      </c>
      <c r="D316" s="82">
        <v>85.2996</v>
      </c>
      <c r="E316" s="83">
        <f t="shared" si="8"/>
        <v>0.01120000000000232</v>
      </c>
      <c r="F316" s="84">
        <f t="shared" si="9"/>
        <v>35.379221025372956</v>
      </c>
      <c r="G316" s="85">
        <f t="shared" si="10"/>
        <v>316.57000000000005</v>
      </c>
      <c r="H316" s="86">
        <v>53</v>
      </c>
      <c r="I316" s="80">
        <v>822.94</v>
      </c>
      <c r="J316" s="80">
        <v>506.37</v>
      </c>
    </row>
    <row r="317" spans="1:10" ht="23.25" customHeight="1">
      <c r="A317" s="61"/>
      <c r="B317" s="63">
        <v>30</v>
      </c>
      <c r="C317" s="71">
        <v>85.3699</v>
      </c>
      <c r="D317" s="82">
        <v>85.3789</v>
      </c>
      <c r="E317" s="83">
        <f t="shared" si="8"/>
        <v>0.009000000000000341</v>
      </c>
      <c r="F317" s="84">
        <f t="shared" si="9"/>
        <v>29.56830277942158</v>
      </c>
      <c r="G317" s="85">
        <f t="shared" si="10"/>
        <v>304.38000000000005</v>
      </c>
      <c r="H317" s="86">
        <v>54</v>
      </c>
      <c r="I317" s="80">
        <v>741.46</v>
      </c>
      <c r="J317" s="80">
        <v>437.08</v>
      </c>
    </row>
    <row r="318" spans="1:10" ht="23.25" customHeight="1">
      <c r="A318" s="61">
        <v>24536</v>
      </c>
      <c r="B318" s="63">
        <v>1</v>
      </c>
      <c r="C318" s="71">
        <v>85.436</v>
      </c>
      <c r="D318" s="82">
        <v>85.4411</v>
      </c>
      <c r="E318" s="83">
        <f t="shared" si="8"/>
        <v>0.005099999999998772</v>
      </c>
      <c r="F318" s="84">
        <f t="shared" si="9"/>
        <v>18.57855815816827</v>
      </c>
      <c r="G318" s="85">
        <f t="shared" si="10"/>
        <v>274.51</v>
      </c>
      <c r="H318" s="86">
        <v>55</v>
      </c>
      <c r="I318" s="80">
        <v>804.36</v>
      </c>
      <c r="J318" s="80">
        <v>529.85</v>
      </c>
    </row>
    <row r="319" spans="1:10" ht="23.25" customHeight="1">
      <c r="A319" s="61"/>
      <c r="B319" s="63">
        <v>2</v>
      </c>
      <c r="C319" s="71">
        <v>87.5039</v>
      </c>
      <c r="D319" s="82">
        <v>87.5085</v>
      </c>
      <c r="E319" s="83">
        <f t="shared" si="8"/>
        <v>0.004599999999996385</v>
      </c>
      <c r="F319" s="84">
        <f t="shared" si="9"/>
        <v>12.841270727475809</v>
      </c>
      <c r="G319" s="85">
        <f t="shared" si="10"/>
        <v>358.22</v>
      </c>
      <c r="H319" s="86">
        <v>56</v>
      </c>
      <c r="I319" s="80">
        <v>725.32</v>
      </c>
      <c r="J319" s="80">
        <v>367.1</v>
      </c>
    </row>
    <row r="320" spans="1:10" s="122" customFormat="1" ht="23.25" customHeight="1" thickBot="1">
      <c r="A320" s="123"/>
      <c r="B320" s="124">
        <v>3</v>
      </c>
      <c r="C320" s="125">
        <v>85.9129</v>
      </c>
      <c r="D320" s="264">
        <v>85.9172</v>
      </c>
      <c r="E320" s="265">
        <f t="shared" si="8"/>
        <v>0.004300000000000637</v>
      </c>
      <c r="F320" s="126">
        <f t="shared" si="9"/>
        <v>14.577259475220819</v>
      </c>
      <c r="G320" s="267">
        <f t="shared" si="10"/>
        <v>294.97999999999996</v>
      </c>
      <c r="H320" s="288">
        <v>57</v>
      </c>
      <c r="I320" s="127">
        <v>759.27</v>
      </c>
      <c r="J320" s="127">
        <v>464.29</v>
      </c>
    </row>
    <row r="321" spans="1:10" ht="23.25" customHeight="1" thickTop="1">
      <c r="A321" s="87">
        <v>24582</v>
      </c>
      <c r="B321" s="88">
        <v>22</v>
      </c>
      <c r="C321" s="89">
        <v>86.2049</v>
      </c>
      <c r="D321" s="90">
        <v>86.2086</v>
      </c>
      <c r="E321" s="91">
        <f t="shared" si="8"/>
        <v>0.0037000000000091404</v>
      </c>
      <c r="F321" s="92">
        <f t="shared" si="9"/>
        <v>11.592205025406168</v>
      </c>
      <c r="G321" s="93">
        <f t="shared" si="10"/>
        <v>319.18</v>
      </c>
      <c r="H321" s="88">
        <v>1</v>
      </c>
      <c r="I321" s="94">
        <v>661.6</v>
      </c>
      <c r="J321" s="94">
        <v>342.42</v>
      </c>
    </row>
    <row r="322" spans="1:10" ht="23.25" customHeight="1">
      <c r="A322" s="61"/>
      <c r="B322" s="63">
        <v>23</v>
      </c>
      <c r="C322" s="71">
        <v>87.6999</v>
      </c>
      <c r="D322" s="82">
        <v>87.7043</v>
      </c>
      <c r="E322" s="83">
        <f t="shared" si="8"/>
        <v>0.004400000000003956</v>
      </c>
      <c r="F322" s="84">
        <f t="shared" si="9"/>
        <v>12.97858533421024</v>
      </c>
      <c r="G322" s="85">
        <f t="shared" si="10"/>
        <v>339.02000000000004</v>
      </c>
      <c r="H322" s="63">
        <v>2</v>
      </c>
      <c r="I322" s="80">
        <v>712.82</v>
      </c>
      <c r="J322" s="80">
        <v>373.8</v>
      </c>
    </row>
    <row r="323" spans="1:10" ht="23.25" customHeight="1">
      <c r="A323" s="61"/>
      <c r="B323" s="63">
        <v>24</v>
      </c>
      <c r="C323" s="71">
        <v>87.9005</v>
      </c>
      <c r="D323" s="82">
        <v>87.9046</v>
      </c>
      <c r="E323" s="83">
        <f t="shared" si="8"/>
        <v>0.004100000000008208</v>
      </c>
      <c r="F323" s="84">
        <f t="shared" si="9"/>
        <v>11.832953332010181</v>
      </c>
      <c r="G323" s="85">
        <f t="shared" si="10"/>
        <v>346.49000000000007</v>
      </c>
      <c r="H323" s="88">
        <v>3</v>
      </c>
      <c r="I323" s="80">
        <v>748.07</v>
      </c>
      <c r="J323" s="80">
        <v>401.58</v>
      </c>
    </row>
    <row r="324" spans="1:10" ht="23.25" customHeight="1">
      <c r="A324" s="61"/>
      <c r="B324" s="63"/>
      <c r="C324" s="71"/>
      <c r="D324" s="82"/>
      <c r="E324" s="83"/>
      <c r="F324" s="84"/>
      <c r="G324" s="85"/>
      <c r="H324" s="63"/>
      <c r="I324" s="80"/>
      <c r="J324" s="80"/>
    </row>
    <row r="325" spans="1:10" ht="23.25" customHeight="1">
      <c r="A325" s="61"/>
      <c r="B325" s="63"/>
      <c r="C325" s="71"/>
      <c r="D325" s="82"/>
      <c r="E325" s="83"/>
      <c r="F325" s="84"/>
      <c r="G325" s="85"/>
      <c r="H325" s="88"/>
      <c r="I325" s="80"/>
      <c r="J325" s="80"/>
    </row>
    <row r="326" spans="1:10" ht="23.25" customHeight="1">
      <c r="A326" s="61"/>
      <c r="B326" s="63"/>
      <c r="C326" s="71"/>
      <c r="D326" s="82"/>
      <c r="E326" s="83"/>
      <c r="F326" s="84"/>
      <c r="G326" s="85"/>
      <c r="H326" s="63"/>
      <c r="I326" s="80"/>
      <c r="J326" s="80"/>
    </row>
    <row r="327" spans="1:10" ht="23.25" customHeight="1">
      <c r="A327" s="61"/>
      <c r="B327" s="63"/>
      <c r="C327" s="71"/>
      <c r="D327" s="82"/>
      <c r="E327" s="83"/>
      <c r="F327" s="84"/>
      <c r="G327" s="85"/>
      <c r="H327" s="88"/>
      <c r="I327" s="80"/>
      <c r="J327" s="80"/>
    </row>
    <row r="328" spans="1:10" ht="23.25" customHeight="1">
      <c r="A328" s="61"/>
      <c r="B328" s="63"/>
      <c r="C328" s="71"/>
      <c r="D328" s="82"/>
      <c r="E328" s="83"/>
      <c r="F328" s="84"/>
      <c r="G328" s="85"/>
      <c r="H328" s="63"/>
      <c r="I328" s="80"/>
      <c r="J328" s="80"/>
    </row>
    <row r="329" spans="1:10" ht="23.25" customHeight="1">
      <c r="A329" s="61"/>
      <c r="B329" s="63"/>
      <c r="C329" s="71"/>
      <c r="D329" s="82"/>
      <c r="E329" s="83"/>
      <c r="F329" s="84"/>
      <c r="G329" s="85"/>
      <c r="H329" s="88"/>
      <c r="I329" s="80"/>
      <c r="J329" s="80"/>
    </row>
    <row r="330" spans="1:10" ht="23.25" customHeight="1">
      <c r="A330" s="61"/>
      <c r="B330" s="63"/>
      <c r="C330" s="71"/>
      <c r="D330" s="82"/>
      <c r="E330" s="83"/>
      <c r="F330" s="84"/>
      <c r="G330" s="85"/>
      <c r="H330" s="63"/>
      <c r="I330" s="80"/>
      <c r="J330" s="80"/>
    </row>
    <row r="331" spans="1:10" ht="23.25" customHeight="1">
      <c r="A331" s="61"/>
      <c r="B331" s="63"/>
      <c r="C331" s="71"/>
      <c r="D331" s="82"/>
      <c r="E331" s="83"/>
      <c r="F331" s="84"/>
      <c r="G331" s="85"/>
      <c r="H331" s="88"/>
      <c r="I331" s="80"/>
      <c r="J331" s="80"/>
    </row>
    <row r="332" spans="1:10" ht="23.25" customHeight="1">
      <c r="A332" s="61"/>
      <c r="B332" s="63"/>
      <c r="C332" s="71"/>
      <c r="D332" s="82"/>
      <c r="E332" s="83"/>
      <c r="F332" s="84"/>
      <c r="G332" s="85"/>
      <c r="H332" s="63"/>
      <c r="I332" s="80"/>
      <c r="J332" s="80"/>
    </row>
    <row r="333" spans="1:10" ht="23.25" customHeight="1">
      <c r="A333" s="61"/>
      <c r="B333" s="63"/>
      <c r="C333" s="71"/>
      <c r="D333" s="82"/>
      <c r="E333" s="83"/>
      <c r="F333" s="84"/>
      <c r="G333" s="85"/>
      <c r="H333" s="88"/>
      <c r="I333" s="80"/>
      <c r="J333" s="80"/>
    </row>
    <row r="334" spans="1:10" ht="23.25" customHeight="1">
      <c r="A334" s="61"/>
      <c r="B334" s="63"/>
      <c r="C334" s="71"/>
      <c r="D334" s="82"/>
      <c r="E334" s="83"/>
      <c r="F334" s="84"/>
      <c r="G334" s="85"/>
      <c r="H334" s="63"/>
      <c r="I334" s="80"/>
      <c r="J334" s="80"/>
    </row>
    <row r="335" spans="1:10" ht="23.25" customHeight="1">
      <c r="A335" s="61"/>
      <c r="B335" s="63"/>
      <c r="C335" s="71"/>
      <c r="D335" s="82"/>
      <c r="E335" s="83"/>
      <c r="F335" s="84"/>
      <c r="G335" s="85"/>
      <c r="H335" s="88"/>
      <c r="I335" s="80"/>
      <c r="J335" s="80"/>
    </row>
    <row r="336" spans="1:10" ht="23.25" customHeight="1">
      <c r="A336" s="61"/>
      <c r="B336" s="63"/>
      <c r="C336" s="71"/>
      <c r="D336" s="82"/>
      <c r="E336" s="83"/>
      <c r="F336" s="84"/>
      <c r="G336" s="85"/>
      <c r="H336" s="63"/>
      <c r="I336" s="80"/>
      <c r="J336" s="80"/>
    </row>
    <row r="337" spans="1:10" ht="23.25" customHeight="1">
      <c r="A337" s="61"/>
      <c r="B337" s="63"/>
      <c r="C337" s="71"/>
      <c r="D337" s="82"/>
      <c r="E337" s="83"/>
      <c r="F337" s="84"/>
      <c r="G337" s="85"/>
      <c r="H337" s="88"/>
      <c r="I337" s="80"/>
      <c r="J337" s="80"/>
    </row>
    <row r="338" spans="1:10" ht="23.25" customHeight="1">
      <c r="A338" s="61"/>
      <c r="B338" s="63"/>
      <c r="C338" s="71"/>
      <c r="D338" s="82"/>
      <c r="E338" s="83"/>
      <c r="F338" s="84"/>
      <c r="G338" s="85"/>
      <c r="H338" s="63"/>
      <c r="I338" s="80"/>
      <c r="J338" s="80"/>
    </row>
    <row r="339" spans="1:10" ht="23.25" customHeight="1">
      <c r="A339" s="61"/>
      <c r="B339" s="63"/>
      <c r="C339" s="71"/>
      <c r="D339" s="82"/>
      <c r="E339" s="83"/>
      <c r="F339" s="84"/>
      <c r="G339" s="85"/>
      <c r="H339" s="88"/>
      <c r="I339" s="80"/>
      <c r="J339" s="80"/>
    </row>
    <row r="340" spans="1:10" ht="23.25" customHeight="1">
      <c r="A340" s="61"/>
      <c r="B340" s="63"/>
      <c r="C340" s="71"/>
      <c r="D340" s="82"/>
      <c r="E340" s="83"/>
      <c r="F340" s="84"/>
      <c r="G340" s="85"/>
      <c r="H340" s="63"/>
      <c r="I340" s="80"/>
      <c r="J340" s="80"/>
    </row>
    <row r="341" spans="1:10" ht="23.25" customHeight="1">
      <c r="A341" s="61"/>
      <c r="B341" s="63"/>
      <c r="C341" s="71"/>
      <c r="D341" s="82"/>
      <c r="E341" s="83"/>
      <c r="F341" s="84"/>
      <c r="G341" s="85"/>
      <c r="H341" s="88"/>
      <c r="I341" s="80"/>
      <c r="J341" s="80"/>
    </row>
    <row r="342" spans="1:10" ht="23.25" customHeight="1">
      <c r="A342" s="61"/>
      <c r="B342" s="63"/>
      <c r="C342" s="71"/>
      <c r="D342" s="82"/>
      <c r="E342" s="83"/>
      <c r="F342" s="84"/>
      <c r="G342" s="85"/>
      <c r="H342" s="63"/>
      <c r="I342" s="80"/>
      <c r="J342" s="80"/>
    </row>
    <row r="343" spans="1:10" ht="23.25" customHeight="1">
      <c r="A343" s="61"/>
      <c r="B343" s="63"/>
      <c r="C343" s="71"/>
      <c r="D343" s="82"/>
      <c r="E343" s="83"/>
      <c r="F343" s="84"/>
      <c r="G343" s="85"/>
      <c r="H343" s="88"/>
      <c r="I343" s="80"/>
      <c r="J343" s="80"/>
    </row>
    <row r="344" spans="1:10" ht="23.25" customHeight="1">
      <c r="A344" s="61"/>
      <c r="B344" s="63"/>
      <c r="C344" s="71"/>
      <c r="D344" s="82"/>
      <c r="E344" s="83"/>
      <c r="F344" s="84"/>
      <c r="G344" s="85"/>
      <c r="H344" s="63"/>
      <c r="I344" s="80"/>
      <c r="J344" s="80"/>
    </row>
    <row r="345" spans="1:10" ht="23.25" customHeight="1">
      <c r="A345" s="61"/>
      <c r="B345" s="63"/>
      <c r="C345" s="71"/>
      <c r="D345" s="82"/>
      <c r="E345" s="83"/>
      <c r="F345" s="84"/>
      <c r="G345" s="85"/>
      <c r="H345" s="88"/>
      <c r="I345" s="80"/>
      <c r="J345" s="80"/>
    </row>
    <row r="346" spans="1:10" ht="23.25" customHeight="1">
      <c r="A346" s="95"/>
      <c r="B346" s="96"/>
      <c r="C346" s="97"/>
      <c r="D346" s="98"/>
      <c r="E346" s="99"/>
      <c r="F346" s="100"/>
      <c r="G346" s="101"/>
      <c r="H346" s="96"/>
      <c r="I346" s="102"/>
      <c r="J346" s="102"/>
    </row>
    <row r="347" spans="1:10" ht="23.25" customHeight="1">
      <c r="A347" s="87"/>
      <c r="B347" s="88"/>
      <c r="C347" s="89"/>
      <c r="D347" s="90"/>
      <c r="E347" s="91"/>
      <c r="F347" s="92"/>
      <c r="G347" s="93"/>
      <c r="H347" s="88"/>
      <c r="I347" s="94"/>
      <c r="J347" s="94"/>
    </row>
    <row r="348" spans="1:10" ht="23.25" customHeight="1">
      <c r="A348" s="61"/>
      <c r="B348" s="63"/>
      <c r="C348" s="71"/>
      <c r="D348" s="82"/>
      <c r="E348" s="83"/>
      <c r="F348" s="84"/>
      <c r="G348" s="85"/>
      <c r="H348" s="63"/>
      <c r="I348" s="80"/>
      <c r="J348" s="80"/>
    </row>
    <row r="349" spans="1:10" ht="23.25" customHeight="1">
      <c r="A349" s="61"/>
      <c r="B349" s="88"/>
      <c r="C349" s="71"/>
      <c r="D349" s="82"/>
      <c r="E349" s="83"/>
      <c r="F349" s="84"/>
      <c r="G349" s="85"/>
      <c r="H349" s="88"/>
      <c r="I349" s="80"/>
      <c r="J349" s="80"/>
    </row>
    <row r="350" spans="1:10" ht="23.25" customHeight="1">
      <c r="A350" s="61"/>
      <c r="B350" s="63"/>
      <c r="C350" s="71"/>
      <c r="D350" s="82"/>
      <c r="E350" s="83"/>
      <c r="F350" s="84"/>
      <c r="G350" s="85"/>
      <c r="H350" s="63"/>
      <c r="I350" s="80"/>
      <c r="J350" s="80"/>
    </row>
    <row r="351" spans="1:10" ht="23.25" customHeight="1">
      <c r="A351" s="61"/>
      <c r="B351" s="88"/>
      <c r="C351" s="71"/>
      <c r="D351" s="82"/>
      <c r="E351" s="83"/>
      <c r="F351" s="84"/>
      <c r="G351" s="85"/>
      <c r="H351" s="88"/>
      <c r="I351" s="80"/>
      <c r="J351" s="80"/>
    </row>
    <row r="352" spans="1:10" ht="23.25" customHeight="1">
      <c r="A352" s="61"/>
      <c r="B352" s="63"/>
      <c r="C352" s="71"/>
      <c r="D352" s="82"/>
      <c r="E352" s="83"/>
      <c r="F352" s="84"/>
      <c r="G352" s="85"/>
      <c r="H352" s="63"/>
      <c r="I352" s="80"/>
      <c r="J352" s="80"/>
    </row>
    <row r="353" spans="1:10" ht="23.25" customHeight="1">
      <c r="A353" s="61"/>
      <c r="B353" s="63"/>
      <c r="C353" s="71"/>
      <c r="D353" s="82"/>
      <c r="E353" s="83"/>
      <c r="F353" s="84"/>
      <c r="G353" s="85"/>
      <c r="H353" s="88"/>
      <c r="I353" s="80"/>
      <c r="J353" s="80"/>
    </row>
    <row r="354" spans="1:10" ht="23.25" customHeight="1">
      <c r="A354" s="61"/>
      <c r="B354" s="63"/>
      <c r="C354" s="71"/>
      <c r="D354" s="82"/>
      <c r="E354" s="83"/>
      <c r="F354" s="84"/>
      <c r="G354" s="85"/>
      <c r="H354" s="63"/>
      <c r="I354" s="80"/>
      <c r="J354" s="80"/>
    </row>
    <row r="355" spans="1:10" ht="23.25" customHeight="1">
      <c r="A355" s="61"/>
      <c r="B355" s="63"/>
      <c r="C355" s="71"/>
      <c r="D355" s="82"/>
      <c r="E355" s="83"/>
      <c r="F355" s="84"/>
      <c r="G355" s="85"/>
      <c r="H355" s="88"/>
      <c r="I355" s="80"/>
      <c r="J355" s="80"/>
    </row>
    <row r="356" spans="1:10" ht="23.25" customHeight="1">
      <c r="A356" s="61"/>
      <c r="B356" s="63"/>
      <c r="C356" s="71"/>
      <c r="D356" s="82"/>
      <c r="E356" s="83"/>
      <c r="F356" s="84"/>
      <c r="G356" s="85"/>
      <c r="H356" s="63"/>
      <c r="I356" s="80"/>
      <c r="J356" s="80"/>
    </row>
    <row r="357" spans="1:10" ht="23.25" customHeight="1">
      <c r="A357" s="61"/>
      <c r="B357" s="63"/>
      <c r="C357" s="71"/>
      <c r="D357" s="82"/>
      <c r="E357" s="83"/>
      <c r="F357" s="84"/>
      <c r="G357" s="85"/>
      <c r="H357" s="88"/>
      <c r="I357" s="80"/>
      <c r="J357" s="80"/>
    </row>
    <row r="358" spans="1:10" ht="23.25" customHeight="1">
      <c r="A358" s="61"/>
      <c r="B358" s="63"/>
      <c r="C358" s="71"/>
      <c r="D358" s="82"/>
      <c r="E358" s="83"/>
      <c r="F358" s="84"/>
      <c r="G358" s="85"/>
      <c r="H358" s="63"/>
      <c r="I358" s="80"/>
      <c r="J358" s="80"/>
    </row>
    <row r="359" spans="1:10" ht="23.25" customHeight="1">
      <c r="A359" s="61"/>
      <c r="B359" s="63"/>
      <c r="C359" s="71"/>
      <c r="D359" s="82"/>
      <c r="E359" s="83"/>
      <c r="F359" s="84"/>
      <c r="G359" s="85"/>
      <c r="H359" s="88"/>
      <c r="I359" s="80"/>
      <c r="J359" s="80"/>
    </row>
    <row r="360" spans="1:10" ht="23.25" customHeight="1">
      <c r="A360" s="61"/>
      <c r="B360" s="63"/>
      <c r="C360" s="71"/>
      <c r="D360" s="82"/>
      <c r="E360" s="83"/>
      <c r="F360" s="84"/>
      <c r="G360" s="85"/>
      <c r="H360" s="63"/>
      <c r="I360" s="80"/>
      <c r="J360" s="80"/>
    </row>
    <row r="361" spans="1:10" ht="23.25" customHeight="1">
      <c r="A361" s="61"/>
      <c r="B361" s="63"/>
      <c r="C361" s="71"/>
      <c r="D361" s="82"/>
      <c r="E361" s="83"/>
      <c r="F361" s="84"/>
      <c r="G361" s="85"/>
      <c r="H361" s="88"/>
      <c r="I361" s="80"/>
      <c r="J361" s="80"/>
    </row>
    <row r="362" spans="1:10" ht="23.25" customHeight="1">
      <c r="A362" s="61"/>
      <c r="B362" s="63"/>
      <c r="C362" s="71"/>
      <c r="D362" s="82"/>
      <c r="E362" s="83"/>
      <c r="F362" s="84"/>
      <c r="G362" s="85"/>
      <c r="H362" s="63"/>
      <c r="I362" s="80"/>
      <c r="J362" s="80"/>
    </row>
    <row r="363" spans="1:10" ht="23.25" customHeight="1">
      <c r="A363" s="61"/>
      <c r="B363" s="63"/>
      <c r="C363" s="71"/>
      <c r="D363" s="82"/>
      <c r="E363" s="83"/>
      <c r="F363" s="84"/>
      <c r="G363" s="85"/>
      <c r="H363" s="88"/>
      <c r="I363" s="80"/>
      <c r="J363" s="80"/>
    </row>
    <row r="364" spans="1:10" ht="23.25" customHeight="1">
      <c r="A364" s="61"/>
      <c r="B364" s="63"/>
      <c r="C364" s="71"/>
      <c r="D364" s="82"/>
      <c r="E364" s="83"/>
      <c r="F364" s="84"/>
      <c r="G364" s="85"/>
      <c r="H364" s="63"/>
      <c r="I364" s="80"/>
      <c r="J364" s="80"/>
    </row>
    <row r="365" spans="1:10" ht="23.25" customHeight="1">
      <c r="A365" s="61"/>
      <c r="B365" s="63"/>
      <c r="C365" s="71"/>
      <c r="D365" s="82"/>
      <c r="E365" s="83"/>
      <c r="F365" s="84"/>
      <c r="G365" s="85"/>
      <c r="H365" s="88"/>
      <c r="I365" s="80"/>
      <c r="J365" s="80"/>
    </row>
    <row r="366" spans="1:10" ht="23.25" customHeight="1">
      <c r="A366" s="61"/>
      <c r="B366" s="63"/>
      <c r="C366" s="71"/>
      <c r="D366" s="82"/>
      <c r="E366" s="83"/>
      <c r="F366" s="84"/>
      <c r="G366" s="85"/>
      <c r="H366" s="63"/>
      <c r="I366" s="80"/>
      <c r="J366" s="80"/>
    </row>
    <row r="367" spans="1:10" ht="23.25" customHeight="1">
      <c r="A367" s="61"/>
      <c r="B367" s="63"/>
      <c r="C367" s="71"/>
      <c r="D367" s="82"/>
      <c r="E367" s="83"/>
      <c r="F367" s="84"/>
      <c r="G367" s="85"/>
      <c r="H367" s="88"/>
      <c r="I367" s="80"/>
      <c r="J367" s="80"/>
    </row>
    <row r="368" spans="1:10" ht="23.25" customHeight="1">
      <c r="A368" s="61"/>
      <c r="B368" s="63"/>
      <c r="C368" s="71"/>
      <c r="D368" s="82"/>
      <c r="E368" s="83"/>
      <c r="F368" s="84"/>
      <c r="G368" s="85"/>
      <c r="H368" s="63"/>
      <c r="I368" s="80"/>
      <c r="J368" s="80"/>
    </row>
    <row r="369" spans="1:10" ht="23.25" customHeight="1">
      <c r="A369" s="61"/>
      <c r="B369" s="63"/>
      <c r="C369" s="71"/>
      <c r="D369" s="82"/>
      <c r="E369" s="83"/>
      <c r="F369" s="84"/>
      <c r="G369" s="85"/>
      <c r="H369" s="88"/>
      <c r="I369" s="80"/>
      <c r="J369" s="80"/>
    </row>
    <row r="370" spans="1:10" ht="23.25" customHeight="1">
      <c r="A370" s="61"/>
      <c r="B370" s="63"/>
      <c r="C370" s="71"/>
      <c r="D370" s="82"/>
      <c r="E370" s="83"/>
      <c r="F370" s="84"/>
      <c r="G370" s="85"/>
      <c r="H370" s="63"/>
      <c r="I370" s="80"/>
      <c r="J370" s="80"/>
    </row>
    <row r="371" spans="1:10" ht="23.25" customHeight="1">
      <c r="A371" s="61"/>
      <c r="B371" s="63"/>
      <c r="C371" s="71"/>
      <c r="D371" s="82"/>
      <c r="E371" s="83"/>
      <c r="F371" s="84"/>
      <c r="G371" s="85"/>
      <c r="H371" s="88"/>
      <c r="I371" s="80"/>
      <c r="J371" s="80"/>
    </row>
    <row r="372" spans="1:10" ht="23.25" customHeight="1">
      <c r="A372" s="61"/>
      <c r="B372" s="63"/>
      <c r="C372" s="71"/>
      <c r="D372" s="82"/>
      <c r="E372" s="83"/>
      <c r="F372" s="84"/>
      <c r="G372" s="85"/>
      <c r="H372" s="63"/>
      <c r="I372" s="80"/>
      <c r="J372" s="80"/>
    </row>
    <row r="373" spans="1:10" ht="23.25" customHeight="1">
      <c r="A373" s="61"/>
      <c r="B373" s="63"/>
      <c r="C373" s="71"/>
      <c r="D373" s="82"/>
      <c r="E373" s="83"/>
      <c r="F373" s="84"/>
      <c r="G373" s="85"/>
      <c r="H373" s="88"/>
      <c r="I373" s="80"/>
      <c r="J373" s="80"/>
    </row>
    <row r="374" spans="1:10" ht="23.25" customHeight="1">
      <c r="A374" s="61"/>
      <c r="B374" s="63"/>
      <c r="C374" s="71"/>
      <c r="D374" s="82"/>
      <c r="E374" s="83"/>
      <c r="F374" s="84"/>
      <c r="G374" s="85"/>
      <c r="H374" s="63"/>
      <c r="I374" s="80"/>
      <c r="J374" s="80"/>
    </row>
    <row r="375" spans="1:10" ht="23.25" customHeight="1">
      <c r="A375" s="61"/>
      <c r="B375" s="63"/>
      <c r="C375" s="71"/>
      <c r="D375" s="82"/>
      <c r="E375" s="83"/>
      <c r="F375" s="84"/>
      <c r="G375" s="85"/>
      <c r="H375" s="88"/>
      <c r="I375" s="80"/>
      <c r="J375" s="80"/>
    </row>
    <row r="376" spans="1:10" ht="23.25" customHeight="1">
      <c r="A376" s="61"/>
      <c r="B376" s="63"/>
      <c r="C376" s="71"/>
      <c r="D376" s="82"/>
      <c r="E376" s="83"/>
      <c r="F376" s="84"/>
      <c r="G376" s="85"/>
      <c r="H376" s="63"/>
      <c r="I376" s="80"/>
      <c r="J376" s="80"/>
    </row>
    <row r="377" spans="1:10" ht="23.25" customHeight="1">
      <c r="A377" s="61"/>
      <c r="B377" s="63"/>
      <c r="C377" s="71"/>
      <c r="D377" s="82"/>
      <c r="E377" s="83"/>
      <c r="F377" s="84"/>
      <c r="G377" s="85"/>
      <c r="H377" s="88"/>
      <c r="I377" s="80"/>
      <c r="J377" s="80"/>
    </row>
    <row r="378" spans="1:10" ht="23.25" customHeight="1">
      <c r="A378" s="61"/>
      <c r="B378" s="63"/>
      <c r="C378" s="71"/>
      <c r="D378" s="82"/>
      <c r="E378" s="83"/>
      <c r="F378" s="84"/>
      <c r="G378" s="85"/>
      <c r="H378" s="63"/>
      <c r="I378" s="80"/>
      <c r="J378" s="80"/>
    </row>
    <row r="379" spans="1:10" ht="23.25" customHeight="1">
      <c r="A379" s="61"/>
      <c r="B379" s="63"/>
      <c r="C379" s="71"/>
      <c r="D379" s="82"/>
      <c r="E379" s="83"/>
      <c r="F379" s="84"/>
      <c r="G379" s="85"/>
      <c r="H379" s="88"/>
      <c r="I379" s="80"/>
      <c r="J379" s="80"/>
    </row>
    <row r="380" spans="1:10" ht="23.25" customHeight="1">
      <c r="A380" s="61"/>
      <c r="B380" s="63"/>
      <c r="C380" s="71"/>
      <c r="D380" s="82"/>
      <c r="E380" s="83"/>
      <c r="F380" s="84"/>
      <c r="G380" s="85"/>
      <c r="H380" s="63"/>
      <c r="I380" s="80"/>
      <c r="J380" s="80"/>
    </row>
    <row r="381" spans="1:10" ht="23.25" customHeight="1">
      <c r="A381" s="61"/>
      <c r="B381" s="63"/>
      <c r="C381" s="71"/>
      <c r="D381" s="82"/>
      <c r="E381" s="83"/>
      <c r="F381" s="84"/>
      <c r="G381" s="85"/>
      <c r="H381" s="88"/>
      <c r="I381" s="80"/>
      <c r="J381" s="80"/>
    </row>
    <row r="382" spans="1:10" ht="23.25" customHeight="1">
      <c r="A382" s="61"/>
      <c r="B382" s="63"/>
      <c r="C382" s="71"/>
      <c r="D382" s="82"/>
      <c r="E382" s="83"/>
      <c r="F382" s="84"/>
      <c r="G382" s="85"/>
      <c r="H382" s="63"/>
      <c r="I382" s="80"/>
      <c r="J382" s="80"/>
    </row>
    <row r="383" spans="1:10" ht="23.25" customHeight="1">
      <c r="A383" s="61"/>
      <c r="B383" s="63"/>
      <c r="C383" s="71"/>
      <c r="D383" s="82"/>
      <c r="E383" s="83"/>
      <c r="F383" s="84"/>
      <c r="G383" s="85"/>
      <c r="H383" s="88"/>
      <c r="I383" s="80"/>
      <c r="J383" s="80"/>
    </row>
    <row r="384" spans="1:10" ht="23.25" customHeight="1">
      <c r="A384" s="61"/>
      <c r="B384" s="63"/>
      <c r="C384" s="71"/>
      <c r="D384" s="82"/>
      <c r="E384" s="83"/>
      <c r="F384" s="84"/>
      <c r="G384" s="85"/>
      <c r="H384" s="63"/>
      <c r="I384" s="80"/>
      <c r="J384" s="80"/>
    </row>
    <row r="385" spans="1:10" ht="23.25" customHeight="1">
      <c r="A385" s="61"/>
      <c r="B385" s="63"/>
      <c r="C385" s="71"/>
      <c r="D385" s="82"/>
      <c r="E385" s="83"/>
      <c r="F385" s="84"/>
      <c r="G385" s="85"/>
      <c r="H385" s="88"/>
      <c r="I385" s="80"/>
      <c r="J385" s="80"/>
    </row>
    <row r="386" spans="1:10" ht="23.25" customHeight="1">
      <c r="A386" s="61"/>
      <c r="B386" s="63"/>
      <c r="C386" s="71"/>
      <c r="D386" s="82"/>
      <c r="E386" s="83"/>
      <c r="F386" s="84"/>
      <c r="G386" s="85"/>
      <c r="H386" s="63"/>
      <c r="I386" s="80"/>
      <c r="J386" s="80"/>
    </row>
    <row r="387" spans="1:10" ht="23.25" customHeight="1">
      <c r="A387" s="61"/>
      <c r="B387" s="63"/>
      <c r="C387" s="71"/>
      <c r="D387" s="82"/>
      <c r="E387" s="83"/>
      <c r="F387" s="84"/>
      <c r="G387" s="85"/>
      <c r="H387" s="88"/>
      <c r="I387" s="80"/>
      <c r="J387" s="80"/>
    </row>
    <row r="388" spans="1:10" ht="23.25" customHeight="1">
      <c r="A388" s="61"/>
      <c r="B388" s="63"/>
      <c r="C388" s="71"/>
      <c r="D388" s="82"/>
      <c r="E388" s="83"/>
      <c r="F388" s="84"/>
      <c r="G388" s="85"/>
      <c r="H388" s="63"/>
      <c r="I388" s="80"/>
      <c r="J388" s="80"/>
    </row>
    <row r="389" spans="1:10" ht="23.25" customHeight="1">
      <c r="A389" s="61"/>
      <c r="B389" s="104"/>
      <c r="C389" s="71"/>
      <c r="D389" s="71"/>
      <c r="E389" s="71"/>
      <c r="F389" s="84"/>
      <c r="G389" s="80"/>
      <c r="H389" s="63"/>
      <c r="I389" s="80"/>
      <c r="J389" s="80"/>
    </row>
    <row r="390" spans="1:10" ht="23.25" customHeight="1">
      <c r="A390" s="61"/>
      <c r="B390" s="104"/>
      <c r="C390" s="71"/>
      <c r="D390" s="71"/>
      <c r="E390" s="71"/>
      <c r="F390" s="84"/>
      <c r="G390" s="80"/>
      <c r="H390" s="63"/>
      <c r="I390" s="80"/>
      <c r="J390" s="80"/>
    </row>
    <row r="391" spans="1:10" ht="23.25" customHeight="1">
      <c r="A391" s="61"/>
      <c r="B391" s="104"/>
      <c r="C391" s="71"/>
      <c r="D391" s="71"/>
      <c r="E391" s="71"/>
      <c r="F391" s="84"/>
      <c r="G391" s="80"/>
      <c r="H391" s="63"/>
      <c r="I391" s="80"/>
      <c r="J391" s="80"/>
    </row>
    <row r="392" spans="1:10" ht="23.25" customHeight="1">
      <c r="A392" s="61"/>
      <c r="B392" s="104"/>
      <c r="C392" s="71"/>
      <c r="D392" s="71"/>
      <c r="E392" s="71"/>
      <c r="F392" s="84"/>
      <c r="G392" s="80"/>
      <c r="H392" s="63"/>
      <c r="I392" s="80"/>
      <c r="J392" s="80"/>
    </row>
    <row r="393" spans="1:10" ht="23.25" customHeight="1">
      <c r="A393" s="61"/>
      <c r="B393" s="104"/>
      <c r="C393" s="71"/>
      <c r="D393" s="71"/>
      <c r="E393" s="71"/>
      <c r="F393" s="84"/>
      <c r="G393" s="80"/>
      <c r="H393" s="63"/>
      <c r="I393" s="80"/>
      <c r="J393" s="80"/>
    </row>
    <row r="394" spans="1:10" ht="26.25">
      <c r="A394" s="61"/>
      <c r="B394" s="104"/>
      <c r="C394" s="71"/>
      <c r="D394" s="71"/>
      <c r="E394" s="71"/>
      <c r="F394" s="84"/>
      <c r="G394" s="80"/>
      <c r="H394" s="63"/>
      <c r="I394" s="80"/>
      <c r="J394" s="80"/>
    </row>
    <row r="395" spans="1:10" ht="26.25">
      <c r="A395" s="61"/>
      <c r="B395" s="104"/>
      <c r="C395" s="71"/>
      <c r="D395" s="71"/>
      <c r="E395" s="71"/>
      <c r="F395" s="84"/>
      <c r="G395" s="80"/>
      <c r="H395" s="63"/>
      <c r="I395" s="80"/>
      <c r="J395" s="80"/>
    </row>
    <row r="396" spans="1:10" ht="26.25">
      <c r="A396" s="61"/>
      <c r="B396" s="104"/>
      <c r="C396" s="71"/>
      <c r="D396" s="71"/>
      <c r="E396" s="71"/>
      <c r="F396" s="84"/>
      <c r="G396" s="80"/>
      <c r="H396" s="63"/>
      <c r="I396" s="80"/>
      <c r="J396" s="80"/>
    </row>
    <row r="397" spans="1:10" ht="26.25">
      <c r="A397" s="61"/>
      <c r="B397" s="104"/>
      <c r="C397" s="71"/>
      <c r="D397" s="71"/>
      <c r="E397" s="71"/>
      <c r="F397" s="84"/>
      <c r="G397" s="80"/>
      <c r="H397" s="63"/>
      <c r="I397" s="80"/>
      <c r="J397" s="80"/>
    </row>
    <row r="398" spans="1:10" ht="23.25">
      <c r="A398" s="61"/>
      <c r="B398" s="63"/>
      <c r="C398" s="71"/>
      <c r="D398" s="71"/>
      <c r="E398" s="71"/>
      <c r="F398" s="84"/>
      <c r="G398" s="80"/>
      <c r="H398" s="63"/>
      <c r="I398" s="80"/>
      <c r="J398" s="80"/>
    </row>
    <row r="399" spans="1:10" ht="23.25">
      <c r="A399" s="61"/>
      <c r="B399" s="63"/>
      <c r="C399" s="71"/>
      <c r="D399" s="71"/>
      <c r="E399" s="71"/>
      <c r="F399" s="84"/>
      <c r="G399" s="80"/>
      <c r="H399" s="63"/>
      <c r="I399" s="80"/>
      <c r="J399" s="80"/>
    </row>
    <row r="400" spans="1:10" ht="23.25">
      <c r="A400" s="61"/>
      <c r="B400" s="63"/>
      <c r="C400" s="71"/>
      <c r="D400" s="71"/>
      <c r="E400" s="71"/>
      <c r="F400" s="84"/>
      <c r="G400" s="80"/>
      <c r="H400" s="63"/>
      <c r="I400" s="80"/>
      <c r="J400" s="80"/>
    </row>
    <row r="401" spans="1:10" ht="23.25">
      <c r="A401" s="61"/>
      <c r="B401" s="63"/>
      <c r="C401" s="71"/>
      <c r="D401" s="71"/>
      <c r="E401" s="71"/>
      <c r="F401" s="84"/>
      <c r="G401" s="80"/>
      <c r="H401" s="63"/>
      <c r="I401" s="80"/>
      <c r="J401" s="80"/>
    </row>
    <row r="402" spans="1:10" ht="23.25">
      <c r="A402" s="61"/>
      <c r="B402" s="63"/>
      <c r="C402" s="71"/>
      <c r="D402" s="71"/>
      <c r="E402" s="71"/>
      <c r="F402" s="84"/>
      <c r="G402" s="80"/>
      <c r="H402" s="63"/>
      <c r="I402" s="80"/>
      <c r="J402" s="80"/>
    </row>
    <row r="403" spans="1:10" ht="23.25">
      <c r="A403" s="61"/>
      <c r="B403" s="63"/>
      <c r="C403" s="71"/>
      <c r="D403" s="71"/>
      <c r="E403" s="71"/>
      <c r="F403" s="84"/>
      <c r="G403" s="80"/>
      <c r="H403" s="63"/>
      <c r="I403" s="80"/>
      <c r="J403" s="80"/>
    </row>
    <row r="404" spans="1:12" ht="23.25">
      <c r="A404" s="61"/>
      <c r="B404" s="63"/>
      <c r="C404" s="71"/>
      <c r="D404" s="71"/>
      <c r="E404" s="71"/>
      <c r="F404" s="84"/>
      <c r="G404" s="80"/>
      <c r="H404" s="63"/>
      <c r="I404" s="80"/>
      <c r="J404" s="80"/>
      <c r="K404" s="107"/>
      <c r="L404" s="103"/>
    </row>
    <row r="405" spans="1:10" ht="23.25">
      <c r="A405" s="61"/>
      <c r="B405" s="63"/>
      <c r="C405" s="71"/>
      <c r="D405" s="71"/>
      <c r="E405" s="71"/>
      <c r="F405" s="84"/>
      <c r="G405" s="80"/>
      <c r="H405" s="63"/>
      <c r="I405" s="80"/>
      <c r="J405" s="80"/>
    </row>
    <row r="406" spans="1:10" ht="23.25">
      <c r="A406" s="61"/>
      <c r="B406" s="63"/>
      <c r="C406" s="71"/>
      <c r="D406" s="71"/>
      <c r="E406" s="71"/>
      <c r="F406" s="84"/>
      <c r="G406" s="80"/>
      <c r="H406" s="63"/>
      <c r="I406" s="80"/>
      <c r="J406" s="80"/>
    </row>
    <row r="407" spans="1:10" ht="23.25">
      <c r="A407" s="61"/>
      <c r="B407" s="63"/>
      <c r="C407" s="71"/>
      <c r="D407" s="71"/>
      <c r="E407" s="71"/>
      <c r="F407" s="84"/>
      <c r="G407" s="80"/>
      <c r="H407" s="63"/>
      <c r="I407" s="80"/>
      <c r="J407" s="80"/>
    </row>
    <row r="408" spans="1:10" ht="23.25">
      <c r="A408" s="61"/>
      <c r="B408" s="63"/>
      <c r="C408" s="71"/>
      <c r="D408" s="71"/>
      <c r="E408" s="71"/>
      <c r="F408" s="84"/>
      <c r="G408" s="80"/>
      <c r="H408" s="63"/>
      <c r="I408" s="80"/>
      <c r="J408" s="80"/>
    </row>
    <row r="409" spans="1:10" ht="23.25">
      <c r="A409" s="61"/>
      <c r="B409" s="63"/>
      <c r="C409" s="71"/>
      <c r="D409" s="71"/>
      <c r="E409" s="71"/>
      <c r="F409" s="84"/>
      <c r="G409" s="80"/>
      <c r="H409" s="63"/>
      <c r="I409" s="80"/>
      <c r="J409" s="80"/>
    </row>
    <row r="410" spans="1:10" ht="23.25">
      <c r="A410" s="61"/>
      <c r="B410" s="63"/>
      <c r="C410" s="71"/>
      <c r="D410" s="71"/>
      <c r="E410" s="71"/>
      <c r="F410" s="84"/>
      <c r="G410" s="80"/>
      <c r="H410" s="63"/>
      <c r="I410" s="80"/>
      <c r="J410" s="80"/>
    </row>
    <row r="411" spans="1:10" ht="23.25">
      <c r="A411" s="61"/>
      <c r="B411" s="63"/>
      <c r="C411" s="71"/>
      <c r="D411" s="71"/>
      <c r="E411" s="71"/>
      <c r="F411" s="84"/>
      <c r="G411" s="80"/>
      <c r="H411" s="63"/>
      <c r="I411" s="80"/>
      <c r="J411" s="80"/>
    </row>
    <row r="412" spans="1:10" ht="23.25">
      <c r="A412" s="61"/>
      <c r="B412" s="63"/>
      <c r="C412" s="71"/>
      <c r="D412" s="71"/>
      <c r="E412" s="71"/>
      <c r="F412" s="84"/>
      <c r="G412" s="80"/>
      <c r="H412" s="63"/>
      <c r="I412" s="80"/>
      <c r="J412" s="80"/>
    </row>
    <row r="413" spans="1:10" ht="23.25">
      <c r="A413" s="61"/>
      <c r="B413" s="63"/>
      <c r="C413" s="71"/>
      <c r="D413" s="71"/>
      <c r="E413" s="71"/>
      <c r="F413" s="84"/>
      <c r="G413" s="80"/>
      <c r="H413" s="63"/>
      <c r="I413" s="80"/>
      <c r="J413" s="80"/>
    </row>
    <row r="414" spans="1:10" ht="23.25">
      <c r="A414" s="61"/>
      <c r="B414" s="63"/>
      <c r="C414" s="71"/>
      <c r="D414" s="71"/>
      <c r="E414" s="71"/>
      <c r="F414" s="84"/>
      <c r="G414" s="80"/>
      <c r="H414" s="63"/>
      <c r="I414" s="80"/>
      <c r="J414" s="80"/>
    </row>
    <row r="415" spans="1:10" ht="23.25">
      <c r="A415" s="61"/>
      <c r="B415" s="63"/>
      <c r="C415" s="71"/>
      <c r="D415" s="71"/>
      <c r="E415" s="71"/>
      <c r="F415" s="84"/>
      <c r="G415" s="80"/>
      <c r="H415" s="63"/>
      <c r="I415" s="80"/>
      <c r="J415" s="80"/>
    </row>
    <row r="416" spans="1:10" ht="23.25">
      <c r="A416" s="61"/>
      <c r="B416" s="63"/>
      <c r="C416" s="71"/>
      <c r="D416" s="71"/>
      <c r="E416" s="71"/>
      <c r="F416" s="84"/>
      <c r="G416" s="80"/>
      <c r="H416" s="63"/>
      <c r="I416" s="80"/>
      <c r="J416" s="80"/>
    </row>
    <row r="417" spans="1:10" ht="23.25">
      <c r="A417" s="61"/>
      <c r="B417" s="63"/>
      <c r="C417" s="71"/>
      <c r="D417" s="71"/>
      <c r="E417" s="71"/>
      <c r="F417" s="84"/>
      <c r="G417" s="80"/>
      <c r="H417" s="63"/>
      <c r="I417" s="80"/>
      <c r="J417" s="80"/>
    </row>
    <row r="418" spans="1:10" ht="23.25">
      <c r="A418" s="61"/>
      <c r="B418" s="63"/>
      <c r="C418" s="71"/>
      <c r="D418" s="71"/>
      <c r="E418" s="71"/>
      <c r="F418" s="84"/>
      <c r="G418" s="80"/>
      <c r="H418" s="63"/>
      <c r="I418" s="80"/>
      <c r="J418" s="80"/>
    </row>
    <row r="419" spans="1:10" ht="23.25">
      <c r="A419" s="61"/>
      <c r="B419" s="63"/>
      <c r="C419" s="71"/>
      <c r="D419" s="71"/>
      <c r="E419" s="71"/>
      <c r="F419" s="84"/>
      <c r="G419" s="80"/>
      <c r="H419" s="63"/>
      <c r="I419" s="80"/>
      <c r="J419" s="80"/>
    </row>
    <row r="420" spans="1:10" ht="23.25">
      <c r="A420" s="61"/>
      <c r="B420" s="63"/>
      <c r="C420" s="71"/>
      <c r="D420" s="71"/>
      <c r="E420" s="71"/>
      <c r="F420" s="84"/>
      <c r="G420" s="80"/>
      <c r="H420" s="63"/>
      <c r="I420" s="80"/>
      <c r="J420" s="80"/>
    </row>
    <row r="421" spans="1:10" ht="23.25">
      <c r="A421" s="61"/>
      <c r="B421" s="63"/>
      <c r="C421" s="71"/>
      <c r="D421" s="71"/>
      <c r="E421" s="71"/>
      <c r="F421" s="84"/>
      <c r="G421" s="80"/>
      <c r="H421" s="63"/>
      <c r="I421" s="80"/>
      <c r="J421" s="80"/>
    </row>
    <row r="422" spans="1:10" ht="23.25">
      <c r="A422" s="61"/>
      <c r="B422" s="63"/>
      <c r="C422" s="71"/>
      <c r="D422" s="71"/>
      <c r="E422" s="71"/>
      <c r="F422" s="84"/>
      <c r="G422" s="80"/>
      <c r="H422" s="63"/>
      <c r="I422" s="80"/>
      <c r="J422" s="80"/>
    </row>
    <row r="423" spans="1:10" ht="23.25">
      <c r="A423" s="61"/>
      <c r="B423" s="63"/>
      <c r="C423" s="71"/>
      <c r="D423" s="71"/>
      <c r="E423" s="71"/>
      <c r="F423" s="84"/>
      <c r="G423" s="80"/>
      <c r="H423" s="63"/>
      <c r="I423" s="80"/>
      <c r="J423" s="80"/>
    </row>
    <row r="424" spans="1:11" ht="23.25">
      <c r="A424" s="61"/>
      <c r="B424" s="63"/>
      <c r="C424" s="71"/>
      <c r="D424" s="71"/>
      <c r="E424" s="71"/>
      <c r="F424" s="84"/>
      <c r="G424" s="80"/>
      <c r="H424" s="63"/>
      <c r="I424" s="80"/>
      <c r="J424" s="80"/>
      <c r="K424" s="109"/>
    </row>
    <row r="425" spans="1:10" ht="23.25">
      <c r="A425" s="108"/>
      <c r="B425" s="63"/>
      <c r="C425" s="71"/>
      <c r="D425" s="71"/>
      <c r="E425" s="71"/>
      <c r="F425" s="84"/>
      <c r="G425" s="80"/>
      <c r="H425" s="63"/>
      <c r="I425" s="80"/>
      <c r="J425" s="80"/>
    </row>
    <row r="426" spans="1:10" ht="23.25">
      <c r="A426" s="108"/>
      <c r="B426" s="63"/>
      <c r="C426" s="71"/>
      <c r="D426" s="71"/>
      <c r="E426" s="71"/>
      <c r="F426" s="84"/>
      <c r="G426" s="80"/>
      <c r="H426" s="63"/>
      <c r="I426" s="80"/>
      <c r="J426" s="80"/>
    </row>
    <row r="427" spans="1:10" ht="23.25">
      <c r="A427" s="108"/>
      <c r="B427" s="63"/>
      <c r="C427" s="71"/>
      <c r="D427" s="71"/>
      <c r="E427" s="71"/>
      <c r="F427" s="84"/>
      <c r="G427" s="80"/>
      <c r="H427" s="63"/>
      <c r="I427" s="80"/>
      <c r="J427" s="80"/>
    </row>
    <row r="428" spans="1:10" ht="23.25">
      <c r="A428" s="108"/>
      <c r="B428" s="63"/>
      <c r="C428" s="71"/>
      <c r="D428" s="71"/>
      <c r="E428" s="71"/>
      <c r="F428" s="84"/>
      <c r="G428" s="80"/>
      <c r="H428" s="63"/>
      <c r="I428" s="80"/>
      <c r="J428" s="80"/>
    </row>
    <row r="429" spans="1:10" ht="23.25">
      <c r="A429" s="108"/>
      <c r="B429" s="63"/>
      <c r="C429" s="71"/>
      <c r="D429" s="71"/>
      <c r="E429" s="71"/>
      <c r="F429" s="84"/>
      <c r="G429" s="80"/>
      <c r="H429" s="63"/>
      <c r="I429" s="80"/>
      <c r="J429" s="80"/>
    </row>
    <row r="430" spans="1:10" ht="23.25">
      <c r="A430" s="108"/>
      <c r="B430" s="63"/>
      <c r="C430" s="71"/>
      <c r="D430" s="71"/>
      <c r="E430" s="71"/>
      <c r="F430" s="84"/>
      <c r="G430" s="80"/>
      <c r="H430" s="63"/>
      <c r="I430" s="80"/>
      <c r="J430" s="80"/>
    </row>
    <row r="431" spans="1:10" ht="23.25">
      <c r="A431" s="108"/>
      <c r="B431" s="63"/>
      <c r="C431" s="71"/>
      <c r="D431" s="71"/>
      <c r="E431" s="71"/>
      <c r="F431" s="84"/>
      <c r="G431" s="80"/>
      <c r="H431" s="63"/>
      <c r="I431" s="80"/>
      <c r="J431" s="80"/>
    </row>
    <row r="432" spans="1:10" ht="23.25">
      <c r="A432" s="108"/>
      <c r="B432" s="63"/>
      <c r="C432" s="71"/>
      <c r="D432" s="71"/>
      <c r="E432" s="71"/>
      <c r="F432" s="84"/>
      <c r="G432" s="80"/>
      <c r="H432" s="63"/>
      <c r="I432" s="80"/>
      <c r="J432" s="80"/>
    </row>
    <row r="433" spans="1:10" ht="23.25">
      <c r="A433" s="108"/>
      <c r="B433" s="63"/>
      <c r="C433" s="71"/>
      <c r="D433" s="71"/>
      <c r="E433" s="71"/>
      <c r="F433" s="84"/>
      <c r="G433" s="80"/>
      <c r="H433" s="63"/>
      <c r="I433" s="80"/>
      <c r="J433" s="80"/>
    </row>
    <row r="434" spans="1:10" ht="23.25">
      <c r="A434" s="108"/>
      <c r="B434" s="63"/>
      <c r="C434" s="71"/>
      <c r="D434" s="71"/>
      <c r="E434" s="71"/>
      <c r="F434" s="84"/>
      <c r="G434" s="80"/>
      <c r="H434" s="63"/>
      <c r="I434" s="80"/>
      <c r="J434" s="80"/>
    </row>
    <row r="435" spans="1:10" ht="23.25">
      <c r="A435" s="108"/>
      <c r="B435" s="63"/>
      <c r="C435" s="71"/>
      <c r="D435" s="71"/>
      <c r="E435" s="71"/>
      <c r="F435" s="84"/>
      <c r="G435" s="80"/>
      <c r="H435" s="63"/>
      <c r="I435" s="80"/>
      <c r="J435" s="80"/>
    </row>
    <row r="436" spans="1:10" ht="23.25">
      <c r="A436" s="108"/>
      <c r="B436" s="63"/>
      <c r="C436" s="71"/>
      <c r="D436" s="71"/>
      <c r="E436" s="71"/>
      <c r="F436" s="84"/>
      <c r="G436" s="80"/>
      <c r="H436" s="63"/>
      <c r="I436" s="80"/>
      <c r="J436" s="80"/>
    </row>
    <row r="437" spans="2:10" ht="23.25">
      <c r="B437" s="63"/>
      <c r="C437" s="71"/>
      <c r="D437" s="71"/>
      <c r="E437" s="71"/>
      <c r="F437" s="84"/>
      <c r="G437" s="80"/>
      <c r="H437" s="63"/>
      <c r="I437" s="80"/>
      <c r="J437" s="80"/>
    </row>
    <row r="438" spans="1:10" ht="23.25">
      <c r="A438" s="108"/>
      <c r="B438" s="63"/>
      <c r="C438" s="71"/>
      <c r="D438" s="71"/>
      <c r="E438" s="71"/>
      <c r="F438" s="84"/>
      <c r="G438" s="80"/>
      <c r="H438" s="63"/>
      <c r="I438" s="80"/>
      <c r="J438" s="80"/>
    </row>
    <row r="439" spans="1:10" ht="23.25">
      <c r="A439" s="108"/>
      <c r="B439" s="63"/>
      <c r="C439" s="71"/>
      <c r="D439" s="71"/>
      <c r="E439" s="71"/>
      <c r="F439" s="84"/>
      <c r="G439" s="80"/>
      <c r="H439" s="63"/>
      <c r="I439" s="80"/>
      <c r="J439" s="80"/>
    </row>
    <row r="440" spans="1:10" ht="23.25">
      <c r="A440" s="108"/>
      <c r="B440" s="63"/>
      <c r="C440" s="71"/>
      <c r="D440" s="71"/>
      <c r="E440" s="71"/>
      <c r="F440" s="84"/>
      <c r="G440" s="80"/>
      <c r="H440" s="63"/>
      <c r="I440" s="80"/>
      <c r="J440" s="80"/>
    </row>
    <row r="441" spans="1:10" ht="23.25">
      <c r="A441" s="108"/>
      <c r="B441" s="63"/>
      <c r="C441" s="71"/>
      <c r="D441" s="71"/>
      <c r="E441" s="71"/>
      <c r="F441" s="84"/>
      <c r="G441" s="80"/>
      <c r="H441" s="63"/>
      <c r="I441" s="80"/>
      <c r="J441" s="80"/>
    </row>
    <row r="442" spans="1:10" ht="23.25">
      <c r="A442" s="108"/>
      <c r="B442" s="63"/>
      <c r="C442" s="71"/>
      <c r="D442" s="71"/>
      <c r="E442" s="71"/>
      <c r="F442" s="84"/>
      <c r="G442" s="80"/>
      <c r="H442" s="63"/>
      <c r="I442" s="80"/>
      <c r="J442" s="80"/>
    </row>
    <row r="443" spans="1:10" ht="23.25">
      <c r="A443" s="108"/>
      <c r="B443" s="63"/>
      <c r="C443" s="71"/>
      <c r="D443" s="71"/>
      <c r="E443" s="71"/>
      <c r="F443" s="84"/>
      <c r="G443" s="80"/>
      <c r="H443" s="63"/>
      <c r="I443" s="80"/>
      <c r="J443" s="80"/>
    </row>
    <row r="444" spans="1:10" ht="23.25">
      <c r="A444" s="108"/>
      <c r="B444" s="63"/>
      <c r="C444" s="71"/>
      <c r="D444" s="71"/>
      <c r="E444" s="71"/>
      <c r="F444" s="84"/>
      <c r="G444" s="80"/>
      <c r="H444" s="63"/>
      <c r="I444" s="80"/>
      <c r="J444" s="80"/>
    </row>
    <row r="445" spans="1:10" ht="23.25">
      <c r="A445" s="108"/>
      <c r="B445" s="63"/>
      <c r="C445" s="71"/>
      <c r="D445" s="71"/>
      <c r="E445" s="71"/>
      <c r="F445" s="84"/>
      <c r="G445" s="80"/>
      <c r="H445" s="63"/>
      <c r="I445" s="80"/>
      <c r="J445" s="80"/>
    </row>
    <row r="446" spans="1:10" ht="23.25">
      <c r="A446" s="108"/>
      <c r="B446" s="63"/>
      <c r="C446" s="71"/>
      <c r="D446" s="71"/>
      <c r="E446" s="71"/>
      <c r="F446" s="84"/>
      <c r="G446" s="80"/>
      <c r="H446" s="63"/>
      <c r="I446" s="80"/>
      <c r="J446" s="80"/>
    </row>
    <row r="447" spans="1:10" ht="23.25">
      <c r="A447" s="108"/>
      <c r="B447" s="63"/>
      <c r="C447" s="71"/>
      <c r="D447" s="71"/>
      <c r="E447" s="71"/>
      <c r="F447" s="84"/>
      <c r="G447" s="80"/>
      <c r="H447" s="63"/>
      <c r="I447" s="80"/>
      <c r="J447" s="80"/>
    </row>
    <row r="448" spans="1:10" ht="23.25">
      <c r="A448" s="108"/>
      <c r="B448" s="63"/>
      <c r="C448" s="71"/>
      <c r="D448" s="71"/>
      <c r="E448" s="71"/>
      <c r="F448" s="84"/>
      <c r="G448" s="80"/>
      <c r="H448" s="63"/>
      <c r="I448" s="80"/>
      <c r="J448" s="80"/>
    </row>
    <row r="449" spans="1:10" ht="23.25">
      <c r="A449" s="108"/>
      <c r="B449" s="63"/>
      <c r="C449" s="71"/>
      <c r="D449" s="71"/>
      <c r="E449" s="71"/>
      <c r="F449" s="84"/>
      <c r="G449" s="80"/>
      <c r="H449" s="63"/>
      <c r="I449" s="80"/>
      <c r="J449" s="80"/>
    </row>
    <row r="450" spans="1:10" ht="23.25">
      <c r="A450" s="108"/>
      <c r="B450" s="63"/>
      <c r="C450" s="71"/>
      <c r="D450" s="71"/>
      <c r="E450" s="71"/>
      <c r="F450" s="84"/>
      <c r="G450" s="80"/>
      <c r="H450" s="63"/>
      <c r="I450" s="80"/>
      <c r="J450" s="80"/>
    </row>
    <row r="451" spans="1:10" ht="23.25">
      <c r="A451" s="108"/>
      <c r="B451" s="63"/>
      <c r="C451" s="71"/>
      <c r="D451" s="71"/>
      <c r="E451" s="71"/>
      <c r="F451" s="84"/>
      <c r="G451" s="80"/>
      <c r="H451" s="63"/>
      <c r="I451" s="80"/>
      <c r="J451" s="80"/>
    </row>
    <row r="452" spans="1:10" ht="23.25">
      <c r="A452" s="108"/>
      <c r="B452" s="63"/>
      <c r="C452" s="71"/>
      <c r="D452" s="71"/>
      <c r="E452" s="71"/>
      <c r="F452" s="84"/>
      <c r="G452" s="80"/>
      <c r="H452" s="63"/>
      <c r="I452" s="80"/>
      <c r="J452" s="80"/>
    </row>
    <row r="453" spans="1:10" ht="23.25">
      <c r="A453" s="108"/>
      <c r="B453" s="63"/>
      <c r="C453" s="71"/>
      <c r="D453" s="71"/>
      <c r="E453" s="71"/>
      <c r="F453" s="84"/>
      <c r="G453" s="80"/>
      <c r="H453" s="63"/>
      <c r="I453" s="80"/>
      <c r="J453" s="80"/>
    </row>
    <row r="454" spans="1:10" ht="23.25">
      <c r="A454" s="108"/>
      <c r="B454" s="63"/>
      <c r="C454" s="71"/>
      <c r="D454" s="71"/>
      <c r="E454" s="71"/>
      <c r="F454" s="84"/>
      <c r="G454" s="80"/>
      <c r="H454" s="63"/>
      <c r="I454" s="80"/>
      <c r="J454" s="80"/>
    </row>
    <row r="455" spans="1:10" ht="23.25">
      <c r="A455" s="108"/>
      <c r="B455" s="63"/>
      <c r="C455" s="71"/>
      <c r="D455" s="71"/>
      <c r="E455" s="71"/>
      <c r="F455" s="84"/>
      <c r="G455" s="80"/>
      <c r="H455" s="63"/>
      <c r="I455" s="80"/>
      <c r="J455" s="80"/>
    </row>
    <row r="456" spans="1:10" ht="23.25">
      <c r="A456" s="108"/>
      <c r="B456" s="63"/>
      <c r="C456" s="71"/>
      <c r="D456" s="71"/>
      <c r="E456" s="71"/>
      <c r="F456" s="84"/>
      <c r="G456" s="80"/>
      <c r="H456" s="63"/>
      <c r="I456" s="80"/>
      <c r="J456" s="80"/>
    </row>
    <row r="457" spans="1:10" ht="23.25">
      <c r="A457" s="108"/>
      <c r="B457" s="63"/>
      <c r="C457" s="71"/>
      <c r="D457" s="71"/>
      <c r="E457" s="71"/>
      <c r="F457" s="84"/>
      <c r="G457" s="80"/>
      <c r="H457" s="63"/>
      <c r="I457" s="80"/>
      <c r="J457" s="80"/>
    </row>
    <row r="458" spans="1:10" ht="23.25">
      <c r="A458" s="108"/>
      <c r="B458" s="63"/>
      <c r="C458" s="71"/>
      <c r="D458" s="71"/>
      <c r="E458" s="71"/>
      <c r="F458" s="84"/>
      <c r="G458" s="80"/>
      <c r="H458" s="63"/>
      <c r="I458" s="80"/>
      <c r="J458" s="80"/>
    </row>
    <row r="459" spans="1:10" ht="23.25">
      <c r="A459" s="108"/>
      <c r="B459" s="63"/>
      <c r="C459" s="71"/>
      <c r="D459" s="71"/>
      <c r="E459" s="71"/>
      <c r="F459" s="84"/>
      <c r="G459" s="80"/>
      <c r="H459" s="63"/>
      <c r="I459" s="80"/>
      <c r="J459" s="80"/>
    </row>
    <row r="460" spans="1:10" ht="23.25">
      <c r="A460" s="108"/>
      <c r="B460" s="63"/>
      <c r="C460" s="71"/>
      <c r="D460" s="71"/>
      <c r="E460" s="71"/>
      <c r="F460" s="84"/>
      <c r="G460" s="80"/>
      <c r="H460" s="63"/>
      <c r="I460" s="80"/>
      <c r="J460" s="80"/>
    </row>
    <row r="461" spans="1:10" ht="23.25">
      <c r="A461" s="108"/>
      <c r="B461" s="63"/>
      <c r="C461" s="71"/>
      <c r="D461" s="71"/>
      <c r="E461" s="71"/>
      <c r="F461" s="84"/>
      <c r="G461" s="80"/>
      <c r="H461" s="63"/>
      <c r="I461" s="80"/>
      <c r="J461" s="80"/>
    </row>
    <row r="462" spans="1:10" ht="23.25">
      <c r="A462" s="108"/>
      <c r="B462" s="63"/>
      <c r="C462" s="71"/>
      <c r="D462" s="71"/>
      <c r="E462" s="71"/>
      <c r="F462" s="84"/>
      <c r="G462" s="80"/>
      <c r="H462" s="63"/>
      <c r="I462" s="80"/>
      <c r="J462" s="80"/>
    </row>
    <row r="463" spans="1:10" ht="23.25">
      <c r="A463" s="108"/>
      <c r="B463" s="63"/>
      <c r="C463" s="71"/>
      <c r="D463" s="71"/>
      <c r="E463" s="71"/>
      <c r="F463" s="84"/>
      <c r="G463" s="80"/>
      <c r="H463" s="63"/>
      <c r="I463" s="80"/>
      <c r="J463" s="80"/>
    </row>
    <row r="464" spans="1:10" ht="23.25">
      <c r="A464" s="61"/>
      <c r="B464" s="63"/>
      <c r="C464" s="71"/>
      <c r="D464" s="71"/>
      <c r="E464" s="71"/>
      <c r="F464" s="84"/>
      <c r="G464" s="80"/>
      <c r="H464" s="63"/>
      <c r="I464" s="80"/>
      <c r="J464" s="80"/>
    </row>
    <row r="465" spans="1:10" ht="23.25">
      <c r="A465" s="61"/>
      <c r="B465" s="63"/>
      <c r="C465" s="71"/>
      <c r="D465" s="71"/>
      <c r="E465" s="71"/>
      <c r="F465" s="84"/>
      <c r="G465" s="80"/>
      <c r="H465" s="63"/>
      <c r="I465" s="80"/>
      <c r="J465" s="80"/>
    </row>
    <row r="466" spans="1:10" ht="23.25">
      <c r="A466" s="61"/>
      <c r="B466" s="63"/>
      <c r="C466" s="71"/>
      <c r="D466" s="71"/>
      <c r="E466" s="71"/>
      <c r="F466" s="84"/>
      <c r="G466" s="80"/>
      <c r="H466" s="63"/>
      <c r="I466" s="80"/>
      <c r="J466" s="80"/>
    </row>
    <row r="467" spans="1:10" ht="23.25">
      <c r="A467" s="61"/>
      <c r="B467" s="63"/>
      <c r="C467" s="71"/>
      <c r="D467" s="71"/>
      <c r="E467" s="71"/>
      <c r="F467" s="84"/>
      <c r="G467" s="80"/>
      <c r="H467" s="63"/>
      <c r="I467" s="80"/>
      <c r="J467" s="80"/>
    </row>
    <row r="468" spans="1:10" ht="23.25">
      <c r="A468" s="61"/>
      <c r="B468" s="63"/>
      <c r="C468" s="71"/>
      <c r="D468" s="71"/>
      <c r="E468" s="71"/>
      <c r="F468" s="84"/>
      <c r="G468" s="80"/>
      <c r="H468" s="63"/>
      <c r="I468" s="80"/>
      <c r="J468" s="80"/>
    </row>
    <row r="469" spans="1:10" ht="23.25">
      <c r="A469" s="61"/>
      <c r="B469" s="63"/>
      <c r="C469" s="71"/>
      <c r="D469" s="71"/>
      <c r="E469" s="71"/>
      <c r="F469" s="84"/>
      <c r="G469" s="80"/>
      <c r="H469" s="63"/>
      <c r="I469" s="80"/>
      <c r="J469" s="80"/>
    </row>
    <row r="470" spans="1:10" ht="23.25">
      <c r="A470" s="61"/>
      <c r="B470" s="63"/>
      <c r="C470" s="71"/>
      <c r="D470" s="71"/>
      <c r="E470" s="71"/>
      <c r="F470" s="84"/>
      <c r="G470" s="80"/>
      <c r="H470" s="63"/>
      <c r="I470" s="80"/>
      <c r="J470" s="80"/>
    </row>
    <row r="471" spans="1:10" ht="23.25">
      <c r="A471" s="61"/>
      <c r="B471" s="63"/>
      <c r="C471" s="71"/>
      <c r="D471" s="71"/>
      <c r="E471" s="71"/>
      <c r="F471" s="84"/>
      <c r="G471" s="80"/>
      <c r="H471" s="63"/>
      <c r="I471" s="80"/>
      <c r="J471" s="80"/>
    </row>
    <row r="472" spans="1:10" ht="23.25">
      <c r="A472" s="61"/>
      <c r="B472" s="63"/>
      <c r="C472" s="71"/>
      <c r="D472" s="71"/>
      <c r="E472" s="71"/>
      <c r="F472" s="84"/>
      <c r="G472" s="80"/>
      <c r="H472" s="63"/>
      <c r="I472" s="80"/>
      <c r="J472" s="80"/>
    </row>
    <row r="473" spans="1:10" ht="23.25">
      <c r="A473" s="61"/>
      <c r="B473" s="63"/>
      <c r="C473" s="71"/>
      <c r="D473" s="71"/>
      <c r="E473" s="71"/>
      <c r="F473" s="84"/>
      <c r="G473" s="80"/>
      <c r="H473" s="63"/>
      <c r="I473" s="80"/>
      <c r="J473" s="80"/>
    </row>
    <row r="474" spans="1:10" ht="23.25">
      <c r="A474" s="61"/>
      <c r="B474" s="63"/>
      <c r="C474" s="71"/>
      <c r="D474" s="71"/>
      <c r="E474" s="71"/>
      <c r="F474" s="84"/>
      <c r="G474" s="80"/>
      <c r="H474" s="63"/>
      <c r="I474" s="80"/>
      <c r="J474" s="80"/>
    </row>
    <row r="475" spans="1:10" ht="23.25">
      <c r="A475" s="61"/>
      <c r="B475" s="63"/>
      <c r="C475" s="71"/>
      <c r="D475" s="71"/>
      <c r="E475" s="71"/>
      <c r="F475" s="84"/>
      <c r="G475" s="80"/>
      <c r="H475" s="63"/>
      <c r="I475" s="80"/>
      <c r="J475" s="80"/>
    </row>
    <row r="476" spans="1:10" ht="23.25">
      <c r="A476" s="61"/>
      <c r="B476" s="63"/>
      <c r="C476" s="71"/>
      <c r="D476" s="71"/>
      <c r="E476" s="71"/>
      <c r="F476" s="84"/>
      <c r="G476" s="80"/>
      <c r="H476" s="63"/>
      <c r="I476" s="80"/>
      <c r="J476" s="80"/>
    </row>
    <row r="477" spans="1:10" ht="23.25">
      <c r="A477" s="61"/>
      <c r="B477" s="63"/>
      <c r="C477" s="71"/>
      <c r="D477" s="71"/>
      <c r="E477" s="71"/>
      <c r="F477" s="84"/>
      <c r="G477" s="80"/>
      <c r="H477" s="63"/>
      <c r="I477" s="80"/>
      <c r="J477" s="80"/>
    </row>
    <row r="478" spans="1:10" ht="23.25">
      <c r="A478" s="61"/>
      <c r="B478" s="63"/>
      <c r="C478" s="71"/>
      <c r="D478" s="71"/>
      <c r="E478" s="71"/>
      <c r="F478" s="84"/>
      <c r="G478" s="80"/>
      <c r="H478" s="63"/>
      <c r="I478" s="80"/>
      <c r="J478" s="80"/>
    </row>
    <row r="479" spans="1:10" ht="23.25">
      <c r="A479" s="61"/>
      <c r="B479" s="63"/>
      <c r="C479" s="71"/>
      <c r="D479" s="71"/>
      <c r="E479" s="71"/>
      <c r="F479" s="84"/>
      <c r="G479" s="80"/>
      <c r="H479" s="63"/>
      <c r="I479" s="80"/>
      <c r="J479" s="80"/>
    </row>
    <row r="480" spans="1:10" ht="23.25">
      <c r="A480" s="61"/>
      <c r="B480" s="63"/>
      <c r="C480" s="71"/>
      <c r="D480" s="71"/>
      <c r="E480" s="71"/>
      <c r="F480" s="84"/>
      <c r="G480" s="80"/>
      <c r="H480" s="63"/>
      <c r="I480" s="80"/>
      <c r="J480" s="80"/>
    </row>
    <row r="481" spans="1:10" ht="23.25">
      <c r="A481" s="61"/>
      <c r="B481" s="63"/>
      <c r="C481" s="71"/>
      <c r="D481" s="71"/>
      <c r="E481" s="71"/>
      <c r="F481" s="84"/>
      <c r="G481" s="80"/>
      <c r="H481" s="63"/>
      <c r="I481" s="80"/>
      <c r="J481" s="80"/>
    </row>
    <row r="482" spans="1:10" ht="23.25">
      <c r="A482" s="61"/>
      <c r="B482" s="63"/>
      <c r="C482" s="71"/>
      <c r="D482" s="71"/>
      <c r="E482" s="71"/>
      <c r="F482" s="84"/>
      <c r="G482" s="80"/>
      <c r="H482" s="63"/>
      <c r="I482" s="80"/>
      <c r="J482" s="80"/>
    </row>
    <row r="483" spans="1:10" ht="23.25">
      <c r="A483" s="61"/>
      <c r="B483" s="63"/>
      <c r="C483" s="71"/>
      <c r="D483" s="71"/>
      <c r="E483" s="71"/>
      <c r="F483" s="84"/>
      <c r="G483" s="80"/>
      <c r="H483" s="63"/>
      <c r="I483" s="80"/>
      <c r="J483" s="80"/>
    </row>
    <row r="484" spans="1:10" ht="23.25">
      <c r="A484" s="61"/>
      <c r="B484" s="63"/>
      <c r="C484" s="71"/>
      <c r="D484" s="71"/>
      <c r="E484" s="71"/>
      <c r="F484" s="84"/>
      <c r="G484" s="80"/>
      <c r="H484" s="63"/>
      <c r="I484" s="80"/>
      <c r="J484" s="80"/>
    </row>
    <row r="485" spans="1:10" ht="23.25">
      <c r="A485" s="61"/>
      <c r="B485" s="63"/>
      <c r="C485" s="71"/>
      <c r="D485" s="71"/>
      <c r="E485" s="71"/>
      <c r="F485" s="84"/>
      <c r="G485" s="80"/>
      <c r="H485" s="63"/>
      <c r="I485" s="80"/>
      <c r="J485" s="80"/>
    </row>
    <row r="486" spans="1:10" ht="23.25">
      <c r="A486" s="61"/>
      <c r="B486" s="63"/>
      <c r="C486" s="71"/>
      <c r="D486" s="71"/>
      <c r="E486" s="71"/>
      <c r="F486" s="84"/>
      <c r="G486" s="80"/>
      <c r="H486" s="63"/>
      <c r="I486" s="80"/>
      <c r="J486" s="80"/>
    </row>
    <row r="487" spans="1:10" ht="23.25">
      <c r="A487" s="61"/>
      <c r="B487" s="63"/>
      <c r="C487" s="71"/>
      <c r="D487" s="71"/>
      <c r="E487" s="71"/>
      <c r="F487" s="84"/>
      <c r="G487" s="80"/>
      <c r="H487" s="63"/>
      <c r="I487" s="80"/>
      <c r="J487" s="80"/>
    </row>
    <row r="488" spans="1:10" ht="23.25">
      <c r="A488" s="61"/>
      <c r="B488" s="63"/>
      <c r="C488" s="71"/>
      <c r="D488" s="71"/>
      <c r="E488" s="71"/>
      <c r="F488" s="84"/>
      <c r="G488" s="80"/>
      <c r="H488" s="63"/>
      <c r="I488" s="80"/>
      <c r="J488" s="80"/>
    </row>
    <row r="489" spans="1:10" ht="23.25">
      <c r="A489" s="61"/>
      <c r="B489" s="63"/>
      <c r="C489" s="71"/>
      <c r="D489" s="71"/>
      <c r="E489" s="71"/>
      <c r="F489" s="84"/>
      <c r="G489" s="80"/>
      <c r="H489" s="63"/>
      <c r="I489" s="80"/>
      <c r="J489" s="80"/>
    </row>
    <row r="490" spans="1:10" ht="23.25">
      <c r="A490" s="61"/>
      <c r="B490" s="63"/>
      <c r="C490" s="71"/>
      <c r="D490" s="71"/>
      <c r="E490" s="71"/>
      <c r="F490" s="84"/>
      <c r="G490" s="80"/>
      <c r="H490" s="63"/>
      <c r="I490" s="80"/>
      <c r="J490" s="80"/>
    </row>
    <row r="491" spans="1:10" ht="23.25">
      <c r="A491" s="61"/>
      <c r="B491" s="63"/>
      <c r="C491" s="71"/>
      <c r="D491" s="71"/>
      <c r="E491" s="71"/>
      <c r="F491" s="84"/>
      <c r="G491" s="80"/>
      <c r="H491" s="63"/>
      <c r="I491" s="80"/>
      <c r="J491" s="80"/>
    </row>
    <row r="492" spans="1:10" ht="23.25">
      <c r="A492" s="61"/>
      <c r="B492" s="63"/>
      <c r="C492" s="71"/>
      <c r="D492" s="71"/>
      <c r="E492" s="71"/>
      <c r="F492" s="84"/>
      <c r="G492" s="80"/>
      <c r="H492" s="63"/>
      <c r="I492" s="80"/>
      <c r="J492" s="80"/>
    </row>
    <row r="493" spans="1:10" ht="23.25">
      <c r="A493" s="61"/>
      <c r="B493" s="63"/>
      <c r="C493" s="71"/>
      <c r="D493" s="71"/>
      <c r="E493" s="71"/>
      <c r="F493" s="84"/>
      <c r="G493" s="80"/>
      <c r="H493" s="63"/>
      <c r="I493" s="80"/>
      <c r="J493" s="80"/>
    </row>
    <row r="494" spans="1:10" ht="23.25">
      <c r="A494" s="61"/>
      <c r="B494" s="63"/>
      <c r="C494" s="71"/>
      <c r="D494" s="71"/>
      <c r="E494" s="71"/>
      <c r="F494" s="84"/>
      <c r="G494" s="80"/>
      <c r="H494" s="63"/>
      <c r="I494" s="80"/>
      <c r="J494" s="80"/>
    </row>
    <row r="495" spans="1:10" ht="23.25">
      <c r="A495" s="61"/>
      <c r="B495" s="63"/>
      <c r="C495" s="71"/>
      <c r="D495" s="71"/>
      <c r="E495" s="71"/>
      <c r="F495" s="84"/>
      <c r="G495" s="80"/>
      <c r="H495" s="63"/>
      <c r="I495" s="80"/>
      <c r="J495" s="80"/>
    </row>
    <row r="496" spans="1:10" ht="23.25">
      <c r="A496" s="61"/>
      <c r="B496" s="63"/>
      <c r="C496" s="71"/>
      <c r="D496" s="71"/>
      <c r="E496" s="71"/>
      <c r="F496" s="84"/>
      <c r="G496" s="80"/>
      <c r="H496" s="63"/>
      <c r="I496" s="80"/>
      <c r="J496" s="80"/>
    </row>
    <row r="497" spans="1:10" ht="23.25">
      <c r="A497" s="61"/>
      <c r="B497" s="63"/>
      <c r="C497" s="71"/>
      <c r="D497" s="71"/>
      <c r="E497" s="71"/>
      <c r="F497" s="84"/>
      <c r="G497" s="80"/>
      <c r="H497" s="63"/>
      <c r="I497" s="80"/>
      <c r="J497" s="80"/>
    </row>
    <row r="498" spans="1:10" ht="23.25">
      <c r="A498" s="61"/>
      <c r="B498" s="63"/>
      <c r="C498" s="71"/>
      <c r="D498" s="71"/>
      <c r="E498" s="71"/>
      <c r="F498" s="84"/>
      <c r="G498" s="80"/>
      <c r="H498" s="63"/>
      <c r="I498" s="80"/>
      <c r="J498" s="80"/>
    </row>
    <row r="499" spans="1:10" ht="24" thickBot="1">
      <c r="A499" s="110"/>
      <c r="B499" s="111"/>
      <c r="C499" s="112"/>
      <c r="D499" s="112"/>
      <c r="E499" s="112"/>
      <c r="F499" s="113"/>
      <c r="G499" s="114"/>
      <c r="H499" s="111"/>
      <c r="I499" s="114"/>
      <c r="J499" s="114"/>
    </row>
    <row r="500" spans="1:10" ht="23.25">
      <c r="A500" s="87"/>
      <c r="B500" s="88"/>
      <c r="C500" s="89"/>
      <c r="D500" s="89"/>
      <c r="E500" s="89"/>
      <c r="F500" s="92"/>
      <c r="G500" s="94"/>
      <c r="H500" s="63"/>
      <c r="I500" s="94"/>
      <c r="J500" s="94"/>
    </row>
    <row r="501" spans="1:10" ht="23.25">
      <c r="A501" s="61"/>
      <c r="B501" s="63"/>
      <c r="C501" s="71"/>
      <c r="D501" s="71"/>
      <c r="E501" s="71"/>
      <c r="F501" s="84"/>
      <c r="G501" s="80"/>
      <c r="H501" s="63"/>
      <c r="I501" s="80"/>
      <c r="J501" s="80"/>
    </row>
    <row r="502" spans="1:10" ht="23.25">
      <c r="A502" s="61"/>
      <c r="B502" s="63"/>
      <c r="C502" s="71"/>
      <c r="D502" s="71"/>
      <c r="E502" s="71"/>
      <c r="F502" s="84"/>
      <c r="G502" s="80"/>
      <c r="H502" s="63"/>
      <c r="I502" s="80"/>
      <c r="J502" s="80"/>
    </row>
    <row r="503" spans="1:10" ht="23.25">
      <c r="A503" s="61"/>
      <c r="B503" s="63"/>
      <c r="C503" s="71"/>
      <c r="D503" s="71"/>
      <c r="E503" s="71"/>
      <c r="F503" s="84"/>
      <c r="G503" s="80"/>
      <c r="H503" s="63"/>
      <c r="I503" s="80"/>
      <c r="J503" s="80"/>
    </row>
    <row r="504" spans="1:10" ht="23.25">
      <c r="A504" s="61"/>
      <c r="B504" s="63"/>
      <c r="C504" s="71"/>
      <c r="D504" s="71"/>
      <c r="E504" s="71"/>
      <c r="F504" s="84"/>
      <c r="G504" s="80"/>
      <c r="H504" s="63"/>
      <c r="I504" s="80"/>
      <c r="J504" s="80"/>
    </row>
    <row r="505" spans="1:10" ht="23.25">
      <c r="A505" s="61"/>
      <c r="B505" s="63"/>
      <c r="C505" s="71"/>
      <c r="D505" s="71"/>
      <c r="E505" s="71"/>
      <c r="F505" s="84"/>
      <c r="G505" s="80"/>
      <c r="H505" s="63"/>
      <c r="I505" s="80"/>
      <c r="J505" s="80"/>
    </row>
    <row r="506" spans="1:10" ht="23.25">
      <c r="A506" s="61"/>
      <c r="B506" s="63"/>
      <c r="C506" s="71"/>
      <c r="D506" s="71"/>
      <c r="E506" s="71"/>
      <c r="F506" s="84"/>
      <c r="G506" s="80"/>
      <c r="H506" s="63"/>
      <c r="I506" s="80"/>
      <c r="J506" s="80"/>
    </row>
    <row r="507" spans="1:10" ht="23.25">
      <c r="A507" s="61"/>
      <c r="B507" s="63"/>
      <c r="C507" s="71"/>
      <c r="D507" s="71"/>
      <c r="E507" s="71"/>
      <c r="F507" s="84"/>
      <c r="G507" s="80"/>
      <c r="H507" s="63"/>
      <c r="I507" s="80"/>
      <c r="J507" s="80"/>
    </row>
    <row r="508" spans="1:10" ht="23.25">
      <c r="A508" s="61"/>
      <c r="B508" s="63"/>
      <c r="C508" s="71"/>
      <c r="D508" s="71"/>
      <c r="E508" s="71"/>
      <c r="F508" s="84"/>
      <c r="G508" s="80"/>
      <c r="H508" s="63"/>
      <c r="I508" s="80"/>
      <c r="J508" s="80"/>
    </row>
    <row r="509" spans="1:10" ht="23.25">
      <c r="A509" s="61"/>
      <c r="B509" s="63"/>
      <c r="C509" s="71"/>
      <c r="D509" s="71"/>
      <c r="E509" s="71"/>
      <c r="F509" s="84"/>
      <c r="G509" s="80"/>
      <c r="H509" s="63"/>
      <c r="I509" s="80"/>
      <c r="J509" s="80"/>
    </row>
    <row r="510" spans="1:10" ht="23.25">
      <c r="A510" s="61"/>
      <c r="B510" s="63"/>
      <c r="C510" s="71"/>
      <c r="D510" s="71"/>
      <c r="E510" s="71"/>
      <c r="F510" s="84"/>
      <c r="G510" s="80"/>
      <c r="H510" s="63"/>
      <c r="I510" s="80"/>
      <c r="J510" s="80"/>
    </row>
    <row r="511" spans="1:10" ht="23.25">
      <c r="A511" s="61"/>
      <c r="B511" s="63"/>
      <c r="C511" s="71"/>
      <c r="D511" s="71"/>
      <c r="E511" s="71"/>
      <c r="F511" s="84"/>
      <c r="G511" s="80"/>
      <c r="H511" s="63"/>
      <c r="I511" s="80"/>
      <c r="J511" s="80"/>
    </row>
    <row r="512" spans="1:10" ht="23.25">
      <c r="A512" s="61"/>
      <c r="B512" s="63"/>
      <c r="C512" s="71"/>
      <c r="D512" s="71"/>
      <c r="E512" s="71"/>
      <c r="F512" s="84"/>
      <c r="G512" s="80"/>
      <c r="H512" s="63"/>
      <c r="I512" s="80"/>
      <c r="J512" s="80"/>
    </row>
    <row r="513" spans="1:10" ht="23.25">
      <c r="A513" s="61"/>
      <c r="B513" s="63"/>
      <c r="C513" s="71"/>
      <c r="D513" s="71"/>
      <c r="E513" s="71"/>
      <c r="F513" s="84"/>
      <c r="G513" s="80"/>
      <c r="H513" s="63"/>
      <c r="I513" s="80"/>
      <c r="J513" s="80"/>
    </row>
    <row r="514" spans="1:10" ht="23.25">
      <c r="A514" s="61"/>
      <c r="B514" s="63"/>
      <c r="C514" s="71"/>
      <c r="D514" s="71"/>
      <c r="E514" s="71"/>
      <c r="F514" s="84"/>
      <c r="G514" s="80"/>
      <c r="H514" s="63"/>
      <c r="I514" s="80"/>
      <c r="J514" s="80"/>
    </row>
    <row r="515" spans="1:10" ht="23.25">
      <c r="A515" s="61"/>
      <c r="B515" s="63"/>
      <c r="C515" s="71"/>
      <c r="D515" s="71"/>
      <c r="E515" s="71"/>
      <c r="F515" s="84"/>
      <c r="G515" s="80"/>
      <c r="H515" s="63"/>
      <c r="J515" s="80"/>
    </row>
    <row r="516" spans="1:10" ht="23.25">
      <c r="A516" s="61"/>
      <c r="B516" s="63"/>
      <c r="C516" s="71"/>
      <c r="D516" s="71"/>
      <c r="E516" s="71"/>
      <c r="F516" s="84"/>
      <c r="G516" s="80"/>
      <c r="H516" s="63"/>
      <c r="I516" s="80"/>
      <c r="J516" s="80"/>
    </row>
    <row r="517" spans="1:10" ht="23.25">
      <c r="A517" s="61"/>
      <c r="B517" s="63"/>
      <c r="C517" s="71"/>
      <c r="D517" s="71"/>
      <c r="E517" s="71"/>
      <c r="F517" s="84"/>
      <c r="G517" s="80"/>
      <c r="H517" s="63"/>
      <c r="I517" s="80"/>
      <c r="J517" s="80"/>
    </row>
    <row r="518" spans="1:10" ht="23.25">
      <c r="A518" s="61"/>
      <c r="B518" s="63"/>
      <c r="C518" s="71"/>
      <c r="D518" s="71"/>
      <c r="E518" s="71"/>
      <c r="F518" s="84"/>
      <c r="G518" s="80"/>
      <c r="H518" s="63"/>
      <c r="I518" s="80"/>
      <c r="J518" s="80"/>
    </row>
    <row r="519" spans="1:10" ht="23.25">
      <c r="A519" s="61"/>
      <c r="B519" s="63"/>
      <c r="C519" s="71"/>
      <c r="D519" s="71"/>
      <c r="E519" s="71"/>
      <c r="F519" s="84"/>
      <c r="G519" s="80"/>
      <c r="H519" s="63"/>
      <c r="I519" s="80"/>
      <c r="J519" s="80"/>
    </row>
    <row r="520" spans="1:10" ht="23.25">
      <c r="A520" s="61"/>
      <c r="B520" s="63"/>
      <c r="C520" s="71"/>
      <c r="D520" s="71"/>
      <c r="E520" s="71"/>
      <c r="F520" s="84"/>
      <c r="G520" s="80"/>
      <c r="H520" s="63"/>
      <c r="I520" s="80"/>
      <c r="J520" s="80"/>
    </row>
    <row r="521" spans="1:10" ht="23.25">
      <c r="A521" s="61"/>
      <c r="B521" s="63"/>
      <c r="C521" s="71"/>
      <c r="D521" s="71"/>
      <c r="E521" s="71"/>
      <c r="F521" s="84"/>
      <c r="G521" s="80"/>
      <c r="H521" s="63"/>
      <c r="I521" s="80"/>
      <c r="J521" s="80"/>
    </row>
    <row r="522" spans="1:10" ht="23.25">
      <c r="A522" s="61"/>
      <c r="B522" s="63"/>
      <c r="C522" s="71"/>
      <c r="D522" s="71"/>
      <c r="E522" s="71"/>
      <c r="F522" s="84"/>
      <c r="G522" s="80"/>
      <c r="H522" s="63"/>
      <c r="I522" s="80"/>
      <c r="J522" s="80"/>
    </row>
    <row r="523" spans="1:10" ht="23.25">
      <c r="A523" s="61"/>
      <c r="B523" s="63"/>
      <c r="C523" s="71"/>
      <c r="D523" s="71"/>
      <c r="E523" s="71"/>
      <c r="F523" s="84"/>
      <c r="G523" s="80"/>
      <c r="H523" s="63"/>
      <c r="I523" s="80"/>
      <c r="J523" s="80"/>
    </row>
    <row r="524" spans="1:10" ht="23.25">
      <c r="A524" s="61"/>
      <c r="B524" s="63"/>
      <c r="C524" s="71"/>
      <c r="D524" s="71"/>
      <c r="E524" s="71"/>
      <c r="F524" s="84"/>
      <c r="G524" s="80"/>
      <c r="H524" s="63"/>
      <c r="I524" s="80"/>
      <c r="J524" s="80"/>
    </row>
    <row r="525" spans="1:10" ht="23.25">
      <c r="A525" s="61"/>
      <c r="B525" s="63"/>
      <c r="C525" s="71"/>
      <c r="D525" s="71"/>
      <c r="E525" s="71"/>
      <c r="F525" s="84"/>
      <c r="G525" s="80"/>
      <c r="H525" s="63"/>
      <c r="I525" s="80"/>
      <c r="J525" s="80"/>
    </row>
    <row r="526" spans="1:10" ht="23.25">
      <c r="A526" s="61"/>
      <c r="B526" s="63"/>
      <c r="C526" s="71"/>
      <c r="D526" s="71"/>
      <c r="E526" s="71"/>
      <c r="F526" s="84"/>
      <c r="G526" s="80"/>
      <c r="H526" s="63"/>
      <c r="I526" s="80"/>
      <c r="J526" s="80"/>
    </row>
    <row r="527" spans="1:10" ht="23.25">
      <c r="A527" s="61"/>
      <c r="B527" s="63"/>
      <c r="C527" s="71"/>
      <c r="D527" s="71"/>
      <c r="E527" s="71"/>
      <c r="F527" s="84"/>
      <c r="G527" s="80"/>
      <c r="H527" s="63"/>
      <c r="I527" s="80"/>
      <c r="J527" s="80"/>
    </row>
    <row r="528" spans="2:10" ht="23.25">
      <c r="B528" s="63"/>
      <c r="C528" s="71"/>
      <c r="D528" s="71"/>
      <c r="E528" s="71"/>
      <c r="F528" s="84"/>
      <c r="G528" s="80"/>
      <c r="H528" s="63"/>
      <c r="I528" s="80"/>
      <c r="J528" s="80"/>
    </row>
    <row r="529" spans="1:10" ht="23.25">
      <c r="A529" s="61"/>
      <c r="B529" s="63"/>
      <c r="C529" s="71"/>
      <c r="D529" s="71"/>
      <c r="E529" s="71"/>
      <c r="F529" s="84"/>
      <c r="G529" s="80"/>
      <c r="H529" s="63"/>
      <c r="I529" s="80"/>
      <c r="J529" s="80"/>
    </row>
    <row r="530" spans="1:15" ht="23.25">
      <c r="A530" s="61"/>
      <c r="B530" s="63"/>
      <c r="C530" s="71"/>
      <c r="D530" s="71"/>
      <c r="E530" s="71"/>
      <c r="F530" s="84"/>
      <c r="G530" s="80"/>
      <c r="H530" s="63"/>
      <c r="I530" s="80"/>
      <c r="J530" s="80"/>
      <c r="O530" s="115"/>
    </row>
    <row r="531" spans="1:10" ht="23.25">
      <c r="A531" s="61"/>
      <c r="B531" s="63"/>
      <c r="C531" s="71"/>
      <c r="D531" s="71"/>
      <c r="E531" s="71"/>
      <c r="F531" s="84"/>
      <c r="G531" s="80"/>
      <c r="H531" s="63"/>
      <c r="I531" s="80"/>
      <c r="J531" s="80"/>
    </row>
    <row r="532" spans="1:10" ht="23.25">
      <c r="A532" s="61"/>
      <c r="B532" s="63"/>
      <c r="C532" s="71"/>
      <c r="D532" s="71"/>
      <c r="E532" s="71"/>
      <c r="F532" s="84"/>
      <c r="G532" s="80"/>
      <c r="H532" s="63"/>
      <c r="I532" s="80"/>
      <c r="J532" s="80"/>
    </row>
    <row r="533" spans="1:10" ht="23.25">
      <c r="A533" s="61"/>
      <c r="B533" s="63"/>
      <c r="C533" s="71"/>
      <c r="D533" s="71"/>
      <c r="E533" s="71"/>
      <c r="F533" s="84"/>
      <c r="G533" s="80"/>
      <c r="H533" s="63"/>
      <c r="I533" s="80"/>
      <c r="J533" s="80"/>
    </row>
    <row r="534" spans="1:10" ht="23.25">
      <c r="A534" s="61"/>
      <c r="B534" s="63"/>
      <c r="C534" s="71"/>
      <c r="D534" s="71"/>
      <c r="E534" s="71"/>
      <c r="F534" s="84"/>
      <c r="G534" s="80"/>
      <c r="H534" s="63"/>
      <c r="I534" s="80"/>
      <c r="J534" s="80"/>
    </row>
    <row r="535" spans="1:10" ht="23.25">
      <c r="A535" s="61"/>
      <c r="B535" s="63"/>
      <c r="C535" s="71"/>
      <c r="D535" s="71"/>
      <c r="E535" s="71"/>
      <c r="F535" s="84"/>
      <c r="G535" s="80"/>
      <c r="H535" s="63"/>
      <c r="I535" s="80"/>
      <c r="J535" s="80"/>
    </row>
    <row r="536" spans="1:10" ht="23.25">
      <c r="A536" s="61"/>
      <c r="B536" s="63"/>
      <c r="C536" s="71"/>
      <c r="D536" s="71"/>
      <c r="E536" s="71"/>
      <c r="F536" s="84"/>
      <c r="G536" s="80"/>
      <c r="H536" s="63"/>
      <c r="I536" s="80"/>
      <c r="J536" s="80"/>
    </row>
    <row r="537" spans="1:10" ht="23.25">
      <c r="A537" s="61"/>
      <c r="B537" s="63"/>
      <c r="C537" s="71"/>
      <c r="D537" s="71"/>
      <c r="E537" s="71"/>
      <c r="F537" s="84"/>
      <c r="G537" s="80"/>
      <c r="H537" s="63"/>
      <c r="I537" s="80"/>
      <c r="J537" s="80"/>
    </row>
    <row r="538" spans="1:10" ht="23.25">
      <c r="A538" s="61"/>
      <c r="B538" s="63"/>
      <c r="C538" s="71"/>
      <c r="D538" s="71"/>
      <c r="E538" s="71"/>
      <c r="F538" s="84"/>
      <c r="G538" s="80"/>
      <c r="H538" s="63"/>
      <c r="I538" s="80"/>
      <c r="J538" s="80"/>
    </row>
    <row r="539" spans="1:10" ht="23.25">
      <c r="A539" s="61"/>
      <c r="B539" s="63"/>
      <c r="C539" s="71"/>
      <c r="D539" s="71"/>
      <c r="E539" s="71"/>
      <c r="F539" s="84"/>
      <c r="G539" s="80"/>
      <c r="H539" s="63"/>
      <c r="I539" s="80"/>
      <c r="J539" s="80"/>
    </row>
    <row r="540" spans="1:10" ht="23.25">
      <c r="A540" s="61"/>
      <c r="B540" s="63"/>
      <c r="C540" s="71"/>
      <c r="D540" s="71"/>
      <c r="E540" s="71"/>
      <c r="F540" s="84"/>
      <c r="G540" s="80"/>
      <c r="H540" s="63"/>
      <c r="I540" s="80"/>
      <c r="J540" s="80"/>
    </row>
    <row r="541" spans="1:10" ht="23.25">
      <c r="A541" s="61"/>
      <c r="B541" s="63"/>
      <c r="C541" s="71"/>
      <c r="D541" s="71"/>
      <c r="E541" s="71"/>
      <c r="F541" s="84"/>
      <c r="G541" s="80"/>
      <c r="H541" s="63"/>
      <c r="I541" s="80"/>
      <c r="J541" s="80"/>
    </row>
    <row r="542" spans="1:10" ht="23.25">
      <c r="A542" s="61"/>
      <c r="B542" s="63"/>
      <c r="C542" s="71"/>
      <c r="D542" s="71"/>
      <c r="E542" s="71"/>
      <c r="F542" s="84"/>
      <c r="G542" s="80"/>
      <c r="H542" s="63"/>
      <c r="I542" s="80"/>
      <c r="J542" s="80"/>
    </row>
    <row r="543" spans="1:10" ht="23.25">
      <c r="A543" s="61"/>
      <c r="B543" s="63"/>
      <c r="C543" s="71"/>
      <c r="D543" s="71"/>
      <c r="E543" s="71"/>
      <c r="F543" s="84"/>
      <c r="G543" s="80"/>
      <c r="H543" s="63"/>
      <c r="I543" s="80"/>
      <c r="J543" s="80"/>
    </row>
    <row r="544" spans="1:10" ht="23.25">
      <c r="A544" s="61"/>
      <c r="B544" s="63"/>
      <c r="C544" s="71"/>
      <c r="D544" s="71"/>
      <c r="E544" s="71"/>
      <c r="F544" s="84"/>
      <c r="G544" s="80"/>
      <c r="H544" s="63"/>
      <c r="I544" s="80"/>
      <c r="J544" s="80"/>
    </row>
    <row r="545" spans="1:10" ht="23.25">
      <c r="A545" s="61"/>
      <c r="B545" s="63"/>
      <c r="C545" s="71"/>
      <c r="D545" s="71"/>
      <c r="E545" s="71"/>
      <c r="F545" s="84"/>
      <c r="G545" s="80"/>
      <c r="H545" s="63"/>
      <c r="I545" s="80"/>
      <c r="J545" s="80"/>
    </row>
    <row r="546" spans="1:10" ht="23.25">
      <c r="A546" s="61"/>
      <c r="B546" s="63"/>
      <c r="C546" s="71"/>
      <c r="D546" s="71"/>
      <c r="E546" s="71"/>
      <c r="F546" s="84"/>
      <c r="G546" s="80"/>
      <c r="H546" s="63"/>
      <c r="I546" s="80"/>
      <c r="J546" s="80"/>
    </row>
    <row r="547" spans="1:10" ht="23.25">
      <c r="A547" s="61"/>
      <c r="B547" s="63"/>
      <c r="C547" s="71"/>
      <c r="D547" s="71"/>
      <c r="E547" s="71"/>
      <c r="F547" s="84"/>
      <c r="G547" s="80"/>
      <c r="H547" s="63"/>
      <c r="I547" s="80"/>
      <c r="J547" s="80"/>
    </row>
    <row r="548" spans="1:10" ht="23.25">
      <c r="A548" s="61"/>
      <c r="B548" s="63"/>
      <c r="C548" s="71"/>
      <c r="D548" s="71"/>
      <c r="E548" s="71"/>
      <c r="F548" s="84"/>
      <c r="G548" s="80"/>
      <c r="H548" s="63"/>
      <c r="I548" s="80"/>
      <c r="J548" s="80"/>
    </row>
    <row r="549" spans="1:10" ht="23.25">
      <c r="A549" s="61"/>
      <c r="B549" s="63"/>
      <c r="C549" s="71"/>
      <c r="D549" s="71"/>
      <c r="E549" s="71"/>
      <c r="F549" s="84"/>
      <c r="G549" s="80"/>
      <c r="H549" s="63"/>
      <c r="I549" s="80"/>
      <c r="J549" s="80"/>
    </row>
    <row r="550" spans="1:10" ht="23.25">
      <c r="A550" s="61"/>
      <c r="B550" s="63"/>
      <c r="C550" s="71"/>
      <c r="D550" s="71"/>
      <c r="E550" s="71"/>
      <c r="F550" s="84"/>
      <c r="G550" s="80"/>
      <c r="H550" s="63"/>
      <c r="I550" s="80"/>
      <c r="J550" s="80"/>
    </row>
    <row r="551" spans="1:10" ht="23.25">
      <c r="A551" s="61"/>
      <c r="B551" s="63"/>
      <c r="C551" s="71"/>
      <c r="D551" s="71"/>
      <c r="E551" s="71"/>
      <c r="F551" s="84"/>
      <c r="G551" s="80"/>
      <c r="H551" s="63"/>
      <c r="I551" s="80"/>
      <c r="J551" s="80"/>
    </row>
    <row r="552" spans="1:10" ht="23.25">
      <c r="A552" s="61"/>
      <c r="B552" s="63"/>
      <c r="C552" s="71"/>
      <c r="D552" s="71"/>
      <c r="E552" s="71"/>
      <c r="F552" s="84"/>
      <c r="G552" s="80"/>
      <c r="H552" s="63"/>
      <c r="I552" s="80"/>
      <c r="J552" s="80"/>
    </row>
    <row r="553" spans="1:10" ht="23.25">
      <c r="A553" s="61"/>
      <c r="B553" s="63"/>
      <c r="C553" s="71"/>
      <c r="D553" s="71"/>
      <c r="E553" s="71"/>
      <c r="F553" s="84"/>
      <c r="G553" s="80"/>
      <c r="H553" s="63"/>
      <c r="I553" s="80"/>
      <c r="J553" s="80"/>
    </row>
    <row r="554" spans="1:10" ht="23.25">
      <c r="A554" s="61"/>
      <c r="B554" s="63"/>
      <c r="C554" s="71"/>
      <c r="D554" s="71"/>
      <c r="E554" s="71"/>
      <c r="F554" s="84"/>
      <c r="G554" s="80"/>
      <c r="H554" s="63"/>
      <c r="I554" s="80"/>
      <c r="J554" s="80"/>
    </row>
    <row r="555" spans="1:10" ht="23.25">
      <c r="A555" s="61"/>
      <c r="B555" s="63"/>
      <c r="C555" s="71"/>
      <c r="D555" s="71"/>
      <c r="E555" s="71"/>
      <c r="F555" s="84"/>
      <c r="G555" s="80"/>
      <c r="H555" s="63"/>
      <c r="I555" s="80"/>
      <c r="J555" s="80"/>
    </row>
    <row r="556" spans="1:10" ht="23.25">
      <c r="A556" s="61"/>
      <c r="B556" s="63"/>
      <c r="C556" s="71"/>
      <c r="D556" s="71"/>
      <c r="E556" s="71"/>
      <c r="F556" s="84"/>
      <c r="G556" s="80"/>
      <c r="H556" s="63"/>
      <c r="I556" s="80"/>
      <c r="J556" s="80"/>
    </row>
    <row r="557" spans="1:10" ht="23.25">
      <c r="A557" s="61"/>
      <c r="B557" s="63"/>
      <c r="C557" s="71"/>
      <c r="D557" s="71"/>
      <c r="E557" s="71"/>
      <c r="F557" s="84"/>
      <c r="G557" s="80"/>
      <c r="H557" s="63"/>
      <c r="I557" s="80"/>
      <c r="J557" s="80"/>
    </row>
    <row r="558" spans="1:10" ht="23.25">
      <c r="A558" s="61"/>
      <c r="B558" s="63"/>
      <c r="C558" s="71"/>
      <c r="D558" s="71"/>
      <c r="E558" s="71"/>
      <c r="F558" s="84"/>
      <c r="G558" s="80"/>
      <c r="H558" s="63"/>
      <c r="I558" s="80"/>
      <c r="J558" s="80"/>
    </row>
    <row r="559" spans="1:10" ht="23.25">
      <c r="A559" s="61"/>
      <c r="B559" s="63"/>
      <c r="C559" s="71"/>
      <c r="D559" s="71"/>
      <c r="E559" s="71"/>
      <c r="F559" s="84"/>
      <c r="G559" s="80"/>
      <c r="H559" s="63"/>
      <c r="I559" s="80"/>
      <c r="J559" s="80"/>
    </row>
    <row r="560" spans="1:10" ht="23.25">
      <c r="A560" s="61"/>
      <c r="B560" s="63"/>
      <c r="C560" s="71"/>
      <c r="D560" s="71"/>
      <c r="E560" s="71"/>
      <c r="F560" s="84"/>
      <c r="G560" s="80"/>
      <c r="H560" s="63"/>
      <c r="I560" s="80"/>
      <c r="J560" s="80"/>
    </row>
    <row r="561" spans="1:10" ht="23.25">
      <c r="A561" s="61"/>
      <c r="B561" s="63"/>
      <c r="C561" s="71"/>
      <c r="D561" s="71"/>
      <c r="E561" s="71"/>
      <c r="F561" s="84"/>
      <c r="G561" s="80"/>
      <c r="H561" s="63"/>
      <c r="I561" s="80"/>
      <c r="J561" s="80"/>
    </row>
    <row r="562" spans="1:10" ht="23.25">
      <c r="A562" s="61"/>
      <c r="B562" s="63"/>
      <c r="C562" s="71"/>
      <c r="D562" s="71"/>
      <c r="E562" s="71"/>
      <c r="F562" s="84"/>
      <c r="G562" s="80"/>
      <c r="H562" s="63"/>
      <c r="I562" s="80"/>
      <c r="J562" s="80"/>
    </row>
    <row r="563" spans="1:10" ht="23.25">
      <c r="A563" s="61"/>
      <c r="B563" s="63"/>
      <c r="C563" s="71"/>
      <c r="D563" s="71"/>
      <c r="E563" s="71"/>
      <c r="F563" s="84"/>
      <c r="G563" s="80"/>
      <c r="H563" s="63"/>
      <c r="I563" s="80"/>
      <c r="J563" s="80"/>
    </row>
    <row r="564" spans="1:10" ht="23.25">
      <c r="A564" s="61"/>
      <c r="B564" s="63"/>
      <c r="C564" s="71"/>
      <c r="D564" s="71"/>
      <c r="E564" s="71"/>
      <c r="F564" s="84"/>
      <c r="G564" s="80"/>
      <c r="H564" s="63"/>
      <c r="I564" s="80"/>
      <c r="J564" s="80"/>
    </row>
    <row r="565" spans="1:10" ht="23.25">
      <c r="A565" s="61"/>
      <c r="B565" s="63"/>
      <c r="C565" s="71"/>
      <c r="D565" s="71"/>
      <c r="E565" s="71"/>
      <c r="F565" s="84"/>
      <c r="G565" s="80"/>
      <c r="H565" s="63"/>
      <c r="I565" s="80"/>
      <c r="J565" s="80"/>
    </row>
    <row r="566" spans="1:10" ht="23.25">
      <c r="A566" s="61"/>
      <c r="B566" s="63"/>
      <c r="C566" s="71"/>
      <c r="D566" s="71"/>
      <c r="E566" s="71"/>
      <c r="F566" s="84"/>
      <c r="G566" s="80"/>
      <c r="H566" s="63"/>
      <c r="I566" s="80"/>
      <c r="J566" s="80"/>
    </row>
    <row r="567" spans="1:10" ht="23.25">
      <c r="A567" s="61"/>
      <c r="B567" s="63"/>
      <c r="C567" s="71"/>
      <c r="D567" s="71"/>
      <c r="E567" s="71"/>
      <c r="F567" s="84"/>
      <c r="G567" s="80"/>
      <c r="H567" s="63"/>
      <c r="I567" s="80"/>
      <c r="J567" s="80"/>
    </row>
    <row r="568" spans="1:10" ht="23.25">
      <c r="A568" s="61"/>
      <c r="B568" s="63"/>
      <c r="C568" s="71"/>
      <c r="D568" s="71"/>
      <c r="E568" s="71"/>
      <c r="F568" s="84"/>
      <c r="G568" s="80"/>
      <c r="H568" s="63"/>
      <c r="I568" s="80"/>
      <c r="J568" s="80"/>
    </row>
    <row r="569" spans="1:10" ht="23.25">
      <c r="A569" s="61"/>
      <c r="B569" s="63"/>
      <c r="C569" s="71"/>
      <c r="D569" s="71"/>
      <c r="E569" s="71"/>
      <c r="F569" s="84"/>
      <c r="G569" s="80"/>
      <c r="H569" s="63"/>
      <c r="I569" s="80"/>
      <c r="J569" s="80"/>
    </row>
    <row r="570" spans="1:10" ht="23.25">
      <c r="A570" s="61"/>
      <c r="B570" s="63"/>
      <c r="C570" s="71"/>
      <c r="D570" s="71"/>
      <c r="E570" s="71"/>
      <c r="F570" s="84"/>
      <c r="G570" s="80"/>
      <c r="H570" s="63"/>
      <c r="I570" s="80"/>
      <c r="J570" s="80"/>
    </row>
    <row r="571" spans="1:10" ht="23.25">
      <c r="A571" s="61"/>
      <c r="B571" s="63"/>
      <c r="C571" s="71"/>
      <c r="D571" s="71"/>
      <c r="E571" s="71"/>
      <c r="F571" s="84"/>
      <c r="G571" s="80"/>
      <c r="H571" s="63"/>
      <c r="I571" s="80"/>
      <c r="J571" s="80"/>
    </row>
    <row r="572" spans="1:10" ht="23.25">
      <c r="A572" s="61"/>
      <c r="B572" s="63"/>
      <c r="C572" s="71"/>
      <c r="D572" s="71"/>
      <c r="E572" s="71"/>
      <c r="F572" s="84"/>
      <c r="G572" s="80"/>
      <c r="H572" s="63"/>
      <c r="I572" s="80"/>
      <c r="J572" s="80"/>
    </row>
    <row r="573" spans="1:10" ht="23.25">
      <c r="A573" s="61"/>
      <c r="B573" s="63"/>
      <c r="C573" s="71"/>
      <c r="D573" s="71"/>
      <c r="E573" s="71"/>
      <c r="F573" s="84"/>
      <c r="G573" s="80"/>
      <c r="H573" s="63"/>
      <c r="I573" s="80"/>
      <c r="J573" s="80"/>
    </row>
    <row r="574" spans="1:10" ht="23.25">
      <c r="A574" s="61"/>
      <c r="B574" s="63"/>
      <c r="C574" s="71"/>
      <c r="D574" s="71"/>
      <c r="E574" s="71"/>
      <c r="F574" s="84"/>
      <c r="G574" s="80"/>
      <c r="H574" s="63"/>
      <c r="I574" s="80"/>
      <c r="J574" s="80"/>
    </row>
    <row r="575" spans="1:10" ht="23.25">
      <c r="A575" s="61"/>
      <c r="B575" s="63"/>
      <c r="C575" s="71"/>
      <c r="D575" s="71"/>
      <c r="E575" s="71"/>
      <c r="F575" s="84"/>
      <c r="G575" s="80"/>
      <c r="H575" s="63"/>
      <c r="I575" s="80"/>
      <c r="J575" s="80"/>
    </row>
    <row r="576" spans="1:10" ht="23.25">
      <c r="A576" s="61"/>
      <c r="B576" s="63"/>
      <c r="C576" s="71"/>
      <c r="D576" s="71"/>
      <c r="E576" s="71"/>
      <c r="F576" s="84"/>
      <c r="G576" s="80"/>
      <c r="H576" s="63"/>
      <c r="I576" s="80"/>
      <c r="J576" s="80"/>
    </row>
    <row r="577" spans="1:10" ht="23.25">
      <c r="A577" s="61"/>
      <c r="B577" s="63"/>
      <c r="C577" s="71"/>
      <c r="D577" s="71"/>
      <c r="E577" s="71"/>
      <c r="F577" s="84"/>
      <c r="G577" s="80"/>
      <c r="H577" s="63"/>
      <c r="I577" s="80"/>
      <c r="J577" s="80"/>
    </row>
    <row r="578" spans="1:10" ht="23.25">
      <c r="A578" s="61"/>
      <c r="B578" s="63"/>
      <c r="C578" s="71"/>
      <c r="D578" s="71"/>
      <c r="E578" s="71"/>
      <c r="F578" s="84"/>
      <c r="G578" s="80"/>
      <c r="H578" s="63"/>
      <c r="I578" s="80"/>
      <c r="J578" s="80"/>
    </row>
    <row r="579" spans="1:10" ht="23.25">
      <c r="A579" s="61"/>
      <c r="B579" s="63"/>
      <c r="C579" s="71"/>
      <c r="D579" s="71"/>
      <c r="E579" s="71"/>
      <c r="F579" s="84"/>
      <c r="G579" s="80"/>
      <c r="H579" s="63"/>
      <c r="I579" s="80"/>
      <c r="J579" s="80"/>
    </row>
    <row r="580" spans="1:10" ht="23.25">
      <c r="A580" s="61"/>
      <c r="B580" s="63"/>
      <c r="C580" s="71"/>
      <c r="D580" s="71"/>
      <c r="E580" s="71"/>
      <c r="F580" s="84"/>
      <c r="G580" s="80"/>
      <c r="H580" s="63"/>
      <c r="I580" s="80"/>
      <c r="J580" s="80"/>
    </row>
    <row r="581" spans="1:10" ht="23.25">
      <c r="A581" s="61"/>
      <c r="B581" s="63"/>
      <c r="C581" s="71"/>
      <c r="D581" s="71"/>
      <c r="E581" s="71"/>
      <c r="F581" s="84"/>
      <c r="G581" s="80"/>
      <c r="H581" s="63"/>
      <c r="I581" s="80"/>
      <c r="J581" s="80"/>
    </row>
    <row r="582" spans="1:10" ht="23.25">
      <c r="A582" s="61"/>
      <c r="B582" s="63"/>
      <c r="C582" s="71"/>
      <c r="D582" s="71"/>
      <c r="E582" s="71"/>
      <c r="F582" s="84"/>
      <c r="G582" s="80"/>
      <c r="H582" s="63"/>
      <c r="I582" s="80"/>
      <c r="J582" s="80"/>
    </row>
    <row r="583" spans="1:10" ht="23.25">
      <c r="A583" s="61"/>
      <c r="B583" s="63"/>
      <c r="C583" s="71"/>
      <c r="D583" s="71"/>
      <c r="E583" s="71"/>
      <c r="F583" s="84"/>
      <c r="G583" s="80"/>
      <c r="H583" s="63"/>
      <c r="I583" s="80"/>
      <c r="J583" s="80"/>
    </row>
    <row r="584" spans="1:10" ht="23.25">
      <c r="A584" s="61"/>
      <c r="B584" s="63"/>
      <c r="C584" s="71"/>
      <c r="D584" s="71"/>
      <c r="E584" s="71"/>
      <c r="F584" s="84"/>
      <c r="G584" s="80"/>
      <c r="H584" s="63"/>
      <c r="I584" s="80"/>
      <c r="J584" s="80"/>
    </row>
    <row r="585" spans="1:10" ht="23.25">
      <c r="A585" s="61"/>
      <c r="B585" s="63"/>
      <c r="C585" s="71"/>
      <c r="D585" s="71"/>
      <c r="E585" s="71"/>
      <c r="F585" s="84"/>
      <c r="G585" s="80"/>
      <c r="H585" s="63"/>
      <c r="I585" s="80"/>
      <c r="J585" s="80"/>
    </row>
    <row r="586" spans="1:10" ht="23.25">
      <c r="A586" s="61"/>
      <c r="B586" s="63"/>
      <c r="C586" s="71"/>
      <c r="D586" s="71"/>
      <c r="E586" s="71"/>
      <c r="F586" s="84"/>
      <c r="G586" s="80"/>
      <c r="H586" s="63"/>
      <c r="I586" s="80"/>
      <c r="J586" s="80"/>
    </row>
    <row r="587" spans="1:10" ht="23.25">
      <c r="A587" s="61"/>
      <c r="B587" s="63"/>
      <c r="C587" s="71"/>
      <c r="D587" s="71"/>
      <c r="E587" s="71"/>
      <c r="F587" s="84"/>
      <c r="G587" s="80"/>
      <c r="H587" s="63"/>
      <c r="I587" s="80"/>
      <c r="J587" s="80"/>
    </row>
    <row r="588" spans="2:10" ht="23.25">
      <c r="B588" s="63"/>
      <c r="C588" s="71"/>
      <c r="D588" s="71"/>
      <c r="E588" s="71"/>
      <c r="F588" s="84"/>
      <c r="G588" s="80"/>
      <c r="H588" s="63"/>
      <c r="I588" s="80"/>
      <c r="J588" s="80"/>
    </row>
    <row r="589" spans="2:10" ht="23.25">
      <c r="B589" s="63"/>
      <c r="C589" s="71"/>
      <c r="D589" s="71"/>
      <c r="E589" s="71"/>
      <c r="F589" s="84"/>
      <c r="G589" s="80"/>
      <c r="H589" s="63"/>
      <c r="I589" s="80"/>
      <c r="J589" s="80"/>
    </row>
    <row r="590" spans="1:10" ht="23.25">
      <c r="A590" s="61"/>
      <c r="B590" s="63"/>
      <c r="C590" s="71"/>
      <c r="D590" s="71"/>
      <c r="E590" s="71"/>
      <c r="F590" s="84"/>
      <c r="G590" s="80"/>
      <c r="H590" s="63"/>
      <c r="I590" s="80"/>
      <c r="J590" s="80"/>
    </row>
    <row r="591" spans="2:10" ht="23.25">
      <c r="B591" s="63"/>
      <c r="C591" s="71"/>
      <c r="D591" s="71"/>
      <c r="E591" s="71"/>
      <c r="F591" s="84"/>
      <c r="G591" s="80"/>
      <c r="H591" s="63"/>
      <c r="I591" s="80"/>
      <c r="J591" s="80"/>
    </row>
    <row r="592" spans="1:10" ht="23.25">
      <c r="A592" s="61"/>
      <c r="B592" s="63"/>
      <c r="C592" s="71"/>
      <c r="D592" s="71"/>
      <c r="E592" s="71"/>
      <c r="F592" s="84"/>
      <c r="G592" s="80"/>
      <c r="H592" s="63"/>
      <c r="I592" s="80"/>
      <c r="J592" s="80"/>
    </row>
    <row r="593" spans="1:10" ht="23.25">
      <c r="A593" s="61"/>
      <c r="B593" s="63"/>
      <c r="C593" s="71"/>
      <c r="D593" s="71"/>
      <c r="E593" s="71"/>
      <c r="F593" s="84"/>
      <c r="G593" s="80"/>
      <c r="H593" s="63"/>
      <c r="I593" s="80"/>
      <c r="J593" s="80"/>
    </row>
    <row r="594" spans="1:10" ht="23.25">
      <c r="A594" s="61"/>
      <c r="B594" s="63"/>
      <c r="C594" s="71"/>
      <c r="D594" s="71"/>
      <c r="E594" s="71"/>
      <c r="F594" s="84"/>
      <c r="G594" s="80"/>
      <c r="H594" s="63"/>
      <c r="I594" s="80"/>
      <c r="J594" s="80"/>
    </row>
    <row r="595" spans="1:10" ht="24" thickBot="1">
      <c r="A595" s="61"/>
      <c r="B595" s="63"/>
      <c r="C595" s="71"/>
      <c r="D595" s="71"/>
      <c r="E595" s="71"/>
      <c r="F595" s="84"/>
      <c r="G595" s="80"/>
      <c r="H595" s="111"/>
      <c r="I595" s="80"/>
      <c r="J595" s="80"/>
    </row>
    <row r="596" spans="1:10" ht="23.25">
      <c r="A596" s="61"/>
      <c r="B596" s="63"/>
      <c r="C596" s="71"/>
      <c r="D596" s="71"/>
      <c r="E596" s="71"/>
      <c r="F596" s="84"/>
      <c r="G596" s="80"/>
      <c r="H596" s="63"/>
      <c r="I596" s="80"/>
      <c r="J596" s="80"/>
    </row>
    <row r="597" spans="1:10" ht="23.25">
      <c r="A597" s="61"/>
      <c r="B597" s="63"/>
      <c r="C597" s="71"/>
      <c r="D597" s="71"/>
      <c r="E597" s="71"/>
      <c r="F597" s="84"/>
      <c r="G597" s="80"/>
      <c r="H597" s="63"/>
      <c r="I597" s="80"/>
      <c r="J597" s="80"/>
    </row>
    <row r="598" spans="1:10" ht="23.25">
      <c r="A598" s="61"/>
      <c r="B598" s="63"/>
      <c r="C598" s="71"/>
      <c r="D598" s="71"/>
      <c r="E598" s="71"/>
      <c r="F598" s="84"/>
      <c r="G598" s="80"/>
      <c r="H598" s="63"/>
      <c r="J598" s="80"/>
    </row>
    <row r="599" spans="1:10" ht="23.25">
      <c r="A599" s="61"/>
      <c r="B599" s="63"/>
      <c r="C599" s="71"/>
      <c r="D599" s="71"/>
      <c r="E599" s="71"/>
      <c r="F599" s="84"/>
      <c r="G599" s="80"/>
      <c r="H599" s="63"/>
      <c r="I599" s="80"/>
      <c r="J599" s="80"/>
    </row>
    <row r="600" spans="1:10" ht="23.25">
      <c r="A600" s="61"/>
      <c r="B600" s="63"/>
      <c r="C600" s="71"/>
      <c r="D600" s="71"/>
      <c r="E600" s="71"/>
      <c r="F600" s="84"/>
      <c r="G600" s="80"/>
      <c r="H600" s="63"/>
      <c r="I600" s="80"/>
      <c r="J600" s="80"/>
    </row>
    <row r="601" spans="1:10" ht="23.25">
      <c r="A601" s="61"/>
      <c r="B601" s="63"/>
      <c r="C601" s="71"/>
      <c r="D601" s="71"/>
      <c r="E601" s="71"/>
      <c r="F601" s="84"/>
      <c r="G601" s="80"/>
      <c r="H601" s="63"/>
      <c r="I601" s="80"/>
      <c r="J601" s="80"/>
    </row>
    <row r="602" spans="1:10" ht="23.25">
      <c r="A602" s="61"/>
      <c r="B602" s="63"/>
      <c r="C602" s="71"/>
      <c r="D602" s="71"/>
      <c r="E602" s="71"/>
      <c r="F602" s="84"/>
      <c r="G602" s="80"/>
      <c r="H602" s="63"/>
      <c r="I602" s="80"/>
      <c r="J602" s="80"/>
    </row>
    <row r="603" spans="1:10" ht="23.25">
      <c r="A603" s="61"/>
      <c r="B603" s="63"/>
      <c r="C603" s="71"/>
      <c r="D603" s="71"/>
      <c r="E603" s="71"/>
      <c r="F603" s="84"/>
      <c r="G603" s="80"/>
      <c r="H603" s="63"/>
      <c r="I603" s="80"/>
      <c r="J603" s="80"/>
    </row>
    <row r="604" spans="1:10" ht="24" thickBot="1">
      <c r="A604" s="110"/>
      <c r="B604" s="111"/>
      <c r="C604" s="112"/>
      <c r="D604" s="112"/>
      <c r="E604" s="112"/>
      <c r="F604" s="113"/>
      <c r="G604" s="114"/>
      <c r="H604" s="111"/>
      <c r="I604" s="114"/>
      <c r="J604" s="114"/>
    </row>
    <row r="605" spans="1:10" ht="23.25">
      <c r="A605" s="87"/>
      <c r="B605" s="88"/>
      <c r="C605" s="89"/>
      <c r="D605" s="89"/>
      <c r="E605" s="193"/>
      <c r="F605" s="117"/>
      <c r="G605" s="197"/>
      <c r="H605" s="63"/>
      <c r="I605" s="94"/>
      <c r="J605" s="94"/>
    </row>
    <row r="606" spans="1:10" ht="23.25">
      <c r="A606" s="61"/>
      <c r="B606" s="63"/>
      <c r="C606" s="71"/>
      <c r="D606" s="71"/>
      <c r="E606" s="89"/>
      <c r="F606" s="84"/>
      <c r="G606" s="94"/>
      <c r="H606" s="63"/>
      <c r="I606" s="80"/>
      <c r="J606" s="80"/>
    </row>
    <row r="607" spans="1:10" ht="23.25">
      <c r="A607" s="61"/>
      <c r="B607" s="63"/>
      <c r="C607" s="71"/>
      <c r="D607" s="71"/>
      <c r="E607" s="71"/>
      <c r="F607" s="84"/>
      <c r="G607" s="80"/>
      <c r="H607" s="63"/>
      <c r="I607" s="80"/>
      <c r="J607" s="80"/>
    </row>
    <row r="608" spans="1:10" ht="23.25">
      <c r="A608" s="61"/>
      <c r="B608" s="63"/>
      <c r="C608" s="71"/>
      <c r="D608" s="71"/>
      <c r="E608" s="71"/>
      <c r="F608" s="84"/>
      <c r="G608" s="80"/>
      <c r="H608" s="63"/>
      <c r="I608" s="80"/>
      <c r="J608" s="80"/>
    </row>
    <row r="609" spans="1:10" ht="23.25">
      <c r="A609" s="61"/>
      <c r="B609" s="63"/>
      <c r="C609" s="71"/>
      <c r="D609" s="71"/>
      <c r="E609" s="71"/>
      <c r="F609" s="84"/>
      <c r="G609" s="80"/>
      <c r="H609" s="63"/>
      <c r="I609" s="80"/>
      <c r="J609" s="80"/>
    </row>
    <row r="610" spans="1:10" ht="23.25">
      <c r="A610" s="61"/>
      <c r="B610" s="63"/>
      <c r="C610" s="71"/>
      <c r="D610" s="71"/>
      <c r="E610" s="71"/>
      <c r="F610" s="84"/>
      <c r="G610" s="80"/>
      <c r="H610" s="63"/>
      <c r="I610" s="80"/>
      <c r="J610" s="80"/>
    </row>
    <row r="611" spans="1:10" ht="23.25">
      <c r="A611" s="61"/>
      <c r="B611" s="63"/>
      <c r="C611" s="71"/>
      <c r="D611" s="71"/>
      <c r="E611" s="71"/>
      <c r="F611" s="84"/>
      <c r="G611" s="80"/>
      <c r="H611" s="63"/>
      <c r="I611" s="80"/>
      <c r="J611" s="80"/>
    </row>
    <row r="612" spans="2:10" ht="23.25">
      <c r="B612" s="63"/>
      <c r="C612" s="71"/>
      <c r="D612" s="71"/>
      <c r="E612" s="71"/>
      <c r="F612" s="84"/>
      <c r="G612" s="80"/>
      <c r="H612" s="63"/>
      <c r="I612" s="80"/>
      <c r="J612" s="80"/>
    </row>
    <row r="613" spans="1:10" ht="23.25">
      <c r="A613" s="61"/>
      <c r="B613" s="63"/>
      <c r="C613" s="71"/>
      <c r="D613" s="71"/>
      <c r="E613" s="71"/>
      <c r="F613" s="84"/>
      <c r="G613" s="80"/>
      <c r="H613" s="63"/>
      <c r="I613" s="80"/>
      <c r="J613" s="80"/>
    </row>
    <row r="614" spans="1:10" ht="23.25">
      <c r="A614" s="61"/>
      <c r="B614" s="63"/>
      <c r="C614" s="71"/>
      <c r="D614" s="71"/>
      <c r="E614" s="71"/>
      <c r="F614" s="84"/>
      <c r="G614" s="80"/>
      <c r="H614" s="63"/>
      <c r="I614" s="80"/>
      <c r="J614" s="80"/>
    </row>
    <row r="615" spans="1:10" ht="23.25">
      <c r="A615" s="61"/>
      <c r="B615" s="63"/>
      <c r="C615" s="71"/>
      <c r="D615" s="71"/>
      <c r="E615" s="71"/>
      <c r="F615" s="84"/>
      <c r="G615" s="80"/>
      <c r="H615" s="63"/>
      <c r="I615" s="80"/>
      <c r="J615" s="80"/>
    </row>
    <row r="616" spans="1:10" ht="23.25">
      <c r="A616" s="61"/>
      <c r="B616" s="63"/>
      <c r="C616" s="71"/>
      <c r="D616" s="71"/>
      <c r="E616" s="71"/>
      <c r="F616" s="84"/>
      <c r="G616" s="80"/>
      <c r="H616" s="63"/>
      <c r="I616" s="80"/>
      <c r="J616" s="80"/>
    </row>
    <row r="617" spans="1:10" ht="23.25">
      <c r="A617" s="61"/>
      <c r="B617" s="63"/>
      <c r="C617" s="71"/>
      <c r="D617" s="71"/>
      <c r="E617" s="71"/>
      <c r="F617" s="84"/>
      <c r="G617" s="80"/>
      <c r="H617" s="63"/>
      <c r="I617" s="80"/>
      <c r="J617" s="80"/>
    </row>
    <row r="618" spans="1:10" ht="23.25">
      <c r="A618" s="61"/>
      <c r="B618" s="63"/>
      <c r="C618" s="71"/>
      <c r="D618" s="71"/>
      <c r="E618" s="71"/>
      <c r="F618" s="84"/>
      <c r="G618" s="80"/>
      <c r="H618" s="63"/>
      <c r="I618" s="80"/>
      <c r="J618" s="80"/>
    </row>
    <row r="619" spans="1:10" ht="23.25">
      <c r="A619" s="61"/>
      <c r="B619" s="63"/>
      <c r="C619" s="71"/>
      <c r="D619" s="71"/>
      <c r="E619" s="71"/>
      <c r="F619" s="84"/>
      <c r="G619" s="80"/>
      <c r="H619" s="63"/>
      <c r="I619" s="80"/>
      <c r="J619" s="80"/>
    </row>
    <row r="620" spans="1:10" ht="23.25">
      <c r="A620" s="61"/>
      <c r="B620" s="63"/>
      <c r="C620" s="71"/>
      <c r="D620" s="71"/>
      <c r="E620" s="71"/>
      <c r="F620" s="84"/>
      <c r="G620" s="80"/>
      <c r="H620" s="63"/>
      <c r="I620" s="80"/>
      <c r="J620" s="80"/>
    </row>
    <row r="621" spans="1:10" ht="23.25">
      <c r="A621" s="61"/>
      <c r="B621" s="63"/>
      <c r="C621" s="71"/>
      <c r="D621" s="71"/>
      <c r="E621" s="71"/>
      <c r="F621" s="84"/>
      <c r="G621" s="80"/>
      <c r="H621" s="63"/>
      <c r="I621" s="80"/>
      <c r="J621" s="80"/>
    </row>
    <row r="622" spans="1:10" ht="23.25">
      <c r="A622" s="61"/>
      <c r="B622" s="63"/>
      <c r="C622" s="71"/>
      <c r="D622" s="71"/>
      <c r="E622" s="71"/>
      <c r="F622" s="84"/>
      <c r="G622" s="80"/>
      <c r="H622" s="63"/>
      <c r="I622" s="80"/>
      <c r="J622" s="80"/>
    </row>
    <row r="623" spans="1:10" ht="23.25">
      <c r="A623" s="61"/>
      <c r="B623" s="63"/>
      <c r="C623" s="71"/>
      <c r="D623" s="71"/>
      <c r="E623" s="71"/>
      <c r="F623" s="84"/>
      <c r="G623" s="80"/>
      <c r="H623" s="63"/>
      <c r="I623" s="80"/>
      <c r="J623" s="80"/>
    </row>
    <row r="624" spans="1:10" ht="23.25">
      <c r="A624" s="61"/>
      <c r="B624" s="63"/>
      <c r="C624" s="71"/>
      <c r="D624" s="71"/>
      <c r="E624" s="71"/>
      <c r="F624" s="84"/>
      <c r="G624" s="80"/>
      <c r="H624" s="63"/>
      <c r="I624" s="80"/>
      <c r="J624" s="80"/>
    </row>
    <row r="625" spans="1:10" ht="23.25">
      <c r="A625" s="61"/>
      <c r="B625" s="63"/>
      <c r="C625" s="71"/>
      <c r="D625" s="71"/>
      <c r="E625" s="71"/>
      <c r="F625" s="84"/>
      <c r="G625" s="80"/>
      <c r="H625" s="63"/>
      <c r="I625" s="80"/>
      <c r="J625" s="80"/>
    </row>
    <row r="626" spans="1:10" ht="23.25">
      <c r="A626" s="61"/>
      <c r="B626" s="63"/>
      <c r="C626" s="71"/>
      <c r="D626" s="71"/>
      <c r="E626" s="71"/>
      <c r="F626" s="84"/>
      <c r="G626" s="80"/>
      <c r="H626" s="63"/>
      <c r="I626" s="80"/>
      <c r="J626" s="80"/>
    </row>
    <row r="627" spans="1:10" ht="23.25">
      <c r="A627" s="61"/>
      <c r="B627" s="63"/>
      <c r="C627" s="71"/>
      <c r="D627" s="71"/>
      <c r="E627" s="71"/>
      <c r="F627" s="84"/>
      <c r="G627" s="80"/>
      <c r="H627" s="63"/>
      <c r="I627" s="80"/>
      <c r="J627" s="80"/>
    </row>
    <row r="628" spans="1:10" ht="23.25">
      <c r="A628" s="61"/>
      <c r="B628" s="63"/>
      <c r="C628" s="71"/>
      <c r="D628" s="71"/>
      <c r="E628" s="71"/>
      <c r="F628" s="84"/>
      <c r="G628" s="80"/>
      <c r="H628" s="63"/>
      <c r="I628" s="80"/>
      <c r="J628" s="80"/>
    </row>
    <row r="629" spans="1:10" ht="23.25">
      <c r="A629" s="61"/>
      <c r="B629" s="63"/>
      <c r="C629" s="71"/>
      <c r="D629" s="71"/>
      <c r="E629" s="71"/>
      <c r="F629" s="84"/>
      <c r="G629" s="80"/>
      <c r="H629" s="63"/>
      <c r="I629" s="80"/>
      <c r="J629" s="80"/>
    </row>
    <row r="630" spans="1:10" ht="23.25">
      <c r="A630" s="61"/>
      <c r="B630" s="63"/>
      <c r="C630" s="71"/>
      <c r="D630" s="71"/>
      <c r="E630" s="71"/>
      <c r="F630" s="84"/>
      <c r="G630" s="80"/>
      <c r="H630" s="63"/>
      <c r="I630" s="80"/>
      <c r="J630" s="80"/>
    </row>
    <row r="631" spans="1:10" ht="23.25">
      <c r="A631" s="61"/>
      <c r="B631" s="63"/>
      <c r="C631" s="71"/>
      <c r="D631" s="71"/>
      <c r="E631" s="71"/>
      <c r="F631" s="84"/>
      <c r="G631" s="80"/>
      <c r="H631" s="63"/>
      <c r="I631" s="80"/>
      <c r="J631" s="80"/>
    </row>
    <row r="632" spans="1:10" ht="23.25">
      <c r="A632" s="61"/>
      <c r="B632" s="63"/>
      <c r="C632" s="71"/>
      <c r="D632" s="71"/>
      <c r="E632" s="71"/>
      <c r="F632" s="84"/>
      <c r="G632" s="80"/>
      <c r="H632" s="63"/>
      <c r="I632" s="80"/>
      <c r="J632" s="80"/>
    </row>
    <row r="633" spans="1:10" ht="23.25">
      <c r="A633" s="61"/>
      <c r="B633" s="63"/>
      <c r="C633" s="71"/>
      <c r="D633" s="71"/>
      <c r="E633" s="71"/>
      <c r="F633" s="84"/>
      <c r="G633" s="80"/>
      <c r="H633" s="63"/>
      <c r="I633" s="80"/>
      <c r="J633" s="80"/>
    </row>
    <row r="634" spans="1:10" ht="23.25">
      <c r="A634" s="61"/>
      <c r="B634" s="63"/>
      <c r="C634" s="71"/>
      <c r="D634" s="71"/>
      <c r="E634" s="71"/>
      <c r="F634" s="84"/>
      <c r="G634" s="80"/>
      <c r="H634" s="63"/>
      <c r="I634" s="80"/>
      <c r="J634" s="80"/>
    </row>
    <row r="635" spans="1:10" ht="23.25">
      <c r="A635" s="61"/>
      <c r="B635" s="63"/>
      <c r="C635" s="71"/>
      <c r="D635" s="71"/>
      <c r="E635" s="71"/>
      <c r="F635" s="84"/>
      <c r="G635" s="80"/>
      <c r="H635" s="63"/>
      <c r="I635" s="80"/>
      <c r="J635" s="80"/>
    </row>
    <row r="636" spans="1:10" ht="23.25">
      <c r="A636" s="61"/>
      <c r="B636" s="63"/>
      <c r="C636" s="71"/>
      <c r="D636" s="71"/>
      <c r="E636" s="71"/>
      <c r="F636" s="84"/>
      <c r="G636" s="80"/>
      <c r="H636" s="63"/>
      <c r="I636" s="80"/>
      <c r="J636" s="80"/>
    </row>
    <row r="637" spans="1:10" ht="23.25">
      <c r="A637" s="61"/>
      <c r="B637" s="63"/>
      <c r="C637" s="71"/>
      <c r="D637" s="71"/>
      <c r="E637" s="71"/>
      <c r="F637" s="84"/>
      <c r="G637" s="80"/>
      <c r="H637" s="63"/>
      <c r="I637" s="80"/>
      <c r="J637" s="80"/>
    </row>
    <row r="638" spans="1:10" ht="23.25">
      <c r="A638" s="61"/>
      <c r="B638" s="63"/>
      <c r="C638" s="71"/>
      <c r="D638" s="71"/>
      <c r="E638" s="71"/>
      <c r="F638" s="84"/>
      <c r="G638" s="80"/>
      <c r="H638" s="63"/>
      <c r="I638" s="80"/>
      <c r="J638" s="80"/>
    </row>
    <row r="639" spans="1:10" ht="23.25">
      <c r="A639" s="61"/>
      <c r="B639" s="63"/>
      <c r="C639" s="71"/>
      <c r="D639" s="71"/>
      <c r="E639" s="71"/>
      <c r="F639" s="84"/>
      <c r="G639" s="80"/>
      <c r="H639" s="63"/>
      <c r="I639" s="80"/>
      <c r="J639" s="80"/>
    </row>
    <row r="640" spans="1:10" ht="23.25">
      <c r="A640" s="61"/>
      <c r="B640" s="63"/>
      <c r="C640" s="71"/>
      <c r="D640" s="71"/>
      <c r="E640" s="71"/>
      <c r="F640" s="84"/>
      <c r="G640" s="80"/>
      <c r="H640" s="63"/>
      <c r="I640" s="80"/>
      <c r="J640" s="80"/>
    </row>
    <row r="641" spans="1:10" ht="23.25">
      <c r="A641" s="61"/>
      <c r="B641" s="63"/>
      <c r="C641" s="71"/>
      <c r="D641" s="71"/>
      <c r="E641" s="71"/>
      <c r="F641" s="84"/>
      <c r="G641" s="80"/>
      <c r="H641" s="63"/>
      <c r="I641" s="80"/>
      <c r="J641" s="80"/>
    </row>
    <row r="642" spans="1:10" ht="23.25">
      <c r="A642" s="61"/>
      <c r="B642" s="63"/>
      <c r="C642" s="71"/>
      <c r="D642" s="71"/>
      <c r="E642" s="71"/>
      <c r="F642" s="84"/>
      <c r="G642" s="80"/>
      <c r="H642" s="63"/>
      <c r="I642" s="80"/>
      <c r="J642" s="80"/>
    </row>
    <row r="643" spans="1:10" ht="23.25">
      <c r="A643" s="61"/>
      <c r="B643" s="63"/>
      <c r="C643" s="71"/>
      <c r="D643" s="71"/>
      <c r="E643" s="71"/>
      <c r="F643" s="84"/>
      <c r="G643" s="80"/>
      <c r="H643" s="63"/>
      <c r="I643" s="80"/>
      <c r="J643" s="80"/>
    </row>
    <row r="644" spans="1:10" ht="23.25">
      <c r="A644" s="61"/>
      <c r="B644" s="63"/>
      <c r="C644" s="71"/>
      <c r="D644" s="71"/>
      <c r="E644" s="71"/>
      <c r="F644" s="84"/>
      <c r="G644" s="80"/>
      <c r="H644" s="63"/>
      <c r="I644" s="80"/>
      <c r="J644" s="80"/>
    </row>
    <row r="645" spans="1:10" ht="23.25">
      <c r="A645" s="61"/>
      <c r="B645" s="63"/>
      <c r="C645" s="71"/>
      <c r="D645" s="71"/>
      <c r="E645" s="71"/>
      <c r="F645" s="84"/>
      <c r="G645" s="80"/>
      <c r="H645" s="63"/>
      <c r="I645" s="80"/>
      <c r="J645" s="80"/>
    </row>
    <row r="646" spans="1:10" ht="23.25">
      <c r="A646" s="61"/>
      <c r="B646" s="63"/>
      <c r="C646" s="71"/>
      <c r="D646" s="71"/>
      <c r="E646" s="71"/>
      <c r="F646" s="84"/>
      <c r="G646" s="80"/>
      <c r="H646" s="63"/>
      <c r="I646" s="80"/>
      <c r="J646" s="80"/>
    </row>
    <row r="647" spans="1:10" ht="23.25">
      <c r="A647" s="61"/>
      <c r="B647" s="63"/>
      <c r="C647" s="71"/>
      <c r="D647" s="71"/>
      <c r="E647" s="71"/>
      <c r="F647" s="84"/>
      <c r="G647" s="80"/>
      <c r="H647" s="63"/>
      <c r="I647" s="80"/>
      <c r="J647" s="80"/>
    </row>
    <row r="648" spans="1:10" ht="23.25">
      <c r="A648" s="61"/>
      <c r="B648" s="63"/>
      <c r="C648" s="71"/>
      <c r="D648" s="71"/>
      <c r="E648" s="71"/>
      <c r="F648" s="84"/>
      <c r="G648" s="80"/>
      <c r="H648" s="63"/>
      <c r="I648" s="80"/>
      <c r="J648" s="80"/>
    </row>
    <row r="649" spans="1:10" ht="23.25">
      <c r="A649" s="61"/>
      <c r="B649" s="63"/>
      <c r="C649" s="71"/>
      <c r="D649" s="71"/>
      <c r="E649" s="71"/>
      <c r="F649" s="84"/>
      <c r="G649" s="80"/>
      <c r="H649" s="63"/>
      <c r="I649" s="80"/>
      <c r="J649" s="80"/>
    </row>
    <row r="650" spans="1:10" ht="23.25">
      <c r="A650" s="61"/>
      <c r="B650" s="63"/>
      <c r="C650" s="71"/>
      <c r="D650" s="71"/>
      <c r="E650" s="71"/>
      <c r="F650" s="84"/>
      <c r="G650" s="80"/>
      <c r="H650" s="63"/>
      <c r="I650" s="80"/>
      <c r="J650" s="80"/>
    </row>
    <row r="651" spans="1:10" ht="23.25">
      <c r="A651" s="61"/>
      <c r="B651" s="63"/>
      <c r="C651" s="71"/>
      <c r="D651" s="71"/>
      <c r="E651" s="71"/>
      <c r="F651" s="84"/>
      <c r="G651" s="80"/>
      <c r="H651" s="63"/>
      <c r="I651" s="80"/>
      <c r="J651" s="80"/>
    </row>
    <row r="652" spans="1:10" ht="23.25">
      <c r="A652" s="61"/>
      <c r="B652" s="63"/>
      <c r="C652" s="71"/>
      <c r="D652" s="71"/>
      <c r="E652" s="71"/>
      <c r="F652" s="84"/>
      <c r="G652" s="80"/>
      <c r="H652" s="63"/>
      <c r="I652" s="80"/>
      <c r="J652" s="80"/>
    </row>
    <row r="653" spans="1:10" ht="23.25">
      <c r="A653" s="61"/>
      <c r="B653" s="63"/>
      <c r="C653" s="71"/>
      <c r="D653" s="71"/>
      <c r="E653" s="71"/>
      <c r="F653" s="84"/>
      <c r="G653" s="80"/>
      <c r="H653" s="63"/>
      <c r="I653" s="80"/>
      <c r="J653" s="80"/>
    </row>
    <row r="654" spans="1:10" ht="23.25">
      <c r="A654" s="61"/>
      <c r="B654" s="63"/>
      <c r="C654" s="71"/>
      <c r="D654" s="71"/>
      <c r="E654" s="71"/>
      <c r="F654" s="84"/>
      <c r="G654" s="80"/>
      <c r="H654" s="63"/>
      <c r="I654" s="80"/>
      <c r="J654" s="80"/>
    </row>
    <row r="655" spans="1:10" ht="23.25">
      <c r="A655" s="61"/>
      <c r="B655" s="63"/>
      <c r="C655" s="71"/>
      <c r="D655" s="71"/>
      <c r="E655" s="71"/>
      <c r="F655" s="84"/>
      <c r="G655" s="80"/>
      <c r="H655" s="63"/>
      <c r="I655" s="80"/>
      <c r="J655" s="80"/>
    </row>
    <row r="656" spans="1:10" ht="23.25">
      <c r="A656" s="61"/>
      <c r="B656" s="63"/>
      <c r="C656" s="71"/>
      <c r="D656" s="71"/>
      <c r="E656" s="71"/>
      <c r="F656" s="84"/>
      <c r="G656" s="80"/>
      <c r="H656" s="63"/>
      <c r="I656" s="80"/>
      <c r="J656" s="80"/>
    </row>
    <row r="657" spans="1:10" ht="23.25">
      <c r="A657" s="61"/>
      <c r="B657" s="63"/>
      <c r="C657" s="71"/>
      <c r="D657" s="71"/>
      <c r="E657" s="71"/>
      <c r="F657" s="84"/>
      <c r="G657" s="80"/>
      <c r="H657" s="63"/>
      <c r="I657" s="80"/>
      <c r="J657" s="80"/>
    </row>
    <row r="658" spans="1:10" ht="23.25">
      <c r="A658" s="61"/>
      <c r="B658" s="63"/>
      <c r="C658" s="71"/>
      <c r="D658" s="71"/>
      <c r="E658" s="71"/>
      <c r="F658" s="84"/>
      <c r="G658" s="80"/>
      <c r="H658" s="63"/>
      <c r="I658" s="80"/>
      <c r="J658" s="80"/>
    </row>
    <row r="659" spans="1:10" ht="23.25">
      <c r="A659" s="61"/>
      <c r="B659" s="63"/>
      <c r="C659" s="71"/>
      <c r="D659" s="71"/>
      <c r="E659" s="71"/>
      <c r="F659" s="84"/>
      <c r="G659" s="80"/>
      <c r="H659" s="63"/>
      <c r="I659" s="80"/>
      <c r="J659" s="80"/>
    </row>
    <row r="660" spans="1:10" ht="23.25">
      <c r="A660" s="61"/>
      <c r="B660" s="63"/>
      <c r="C660" s="71"/>
      <c r="D660" s="71"/>
      <c r="E660" s="71"/>
      <c r="F660" s="84"/>
      <c r="G660" s="80"/>
      <c r="H660" s="63"/>
      <c r="I660" s="80"/>
      <c r="J660" s="80"/>
    </row>
    <row r="661" spans="1:10" ht="23.25">
      <c r="A661" s="61"/>
      <c r="B661" s="63"/>
      <c r="C661" s="71"/>
      <c r="D661" s="71"/>
      <c r="E661" s="71"/>
      <c r="F661" s="84"/>
      <c r="G661" s="80"/>
      <c r="H661" s="63"/>
      <c r="I661" s="80"/>
      <c r="J661" s="80"/>
    </row>
    <row r="662" spans="1:10" ht="23.25">
      <c r="A662" s="61"/>
      <c r="B662" s="63"/>
      <c r="C662" s="71"/>
      <c r="D662" s="71"/>
      <c r="E662" s="71"/>
      <c r="F662" s="84"/>
      <c r="G662" s="80"/>
      <c r="H662" s="63"/>
      <c r="I662" s="80"/>
      <c r="J662" s="80"/>
    </row>
    <row r="663" spans="1:10" ht="23.25">
      <c r="A663" s="61"/>
      <c r="B663" s="63"/>
      <c r="C663" s="71"/>
      <c r="D663" s="71"/>
      <c r="E663" s="71"/>
      <c r="F663" s="84"/>
      <c r="G663" s="80"/>
      <c r="H663" s="63"/>
      <c r="I663" s="80"/>
      <c r="J663" s="80"/>
    </row>
    <row r="664" spans="1:10" ht="23.25">
      <c r="A664" s="61"/>
      <c r="B664" s="63"/>
      <c r="C664" s="71"/>
      <c r="D664" s="71"/>
      <c r="E664" s="71"/>
      <c r="F664" s="84"/>
      <c r="G664" s="80"/>
      <c r="H664" s="63"/>
      <c r="I664" s="80"/>
      <c r="J664" s="80"/>
    </row>
    <row r="665" spans="1:10" ht="23.25">
      <c r="A665" s="61"/>
      <c r="B665" s="63"/>
      <c r="C665" s="71"/>
      <c r="D665" s="71"/>
      <c r="E665" s="71"/>
      <c r="F665" s="84"/>
      <c r="G665" s="80"/>
      <c r="H665" s="63"/>
      <c r="I665" s="80"/>
      <c r="J665" s="80"/>
    </row>
    <row r="666" spans="1:10" ht="23.25">
      <c r="A666" s="61"/>
      <c r="B666" s="63"/>
      <c r="C666" s="71"/>
      <c r="D666" s="71"/>
      <c r="E666" s="71"/>
      <c r="F666" s="84"/>
      <c r="G666" s="80"/>
      <c r="H666" s="63"/>
      <c r="I666" s="80"/>
      <c r="J666" s="80"/>
    </row>
    <row r="667" spans="1:10" ht="23.25">
      <c r="A667" s="61"/>
      <c r="B667" s="63"/>
      <c r="C667" s="71"/>
      <c r="D667" s="71"/>
      <c r="E667" s="71"/>
      <c r="F667" s="84"/>
      <c r="G667" s="80"/>
      <c r="H667" s="63"/>
      <c r="I667" s="80"/>
      <c r="J667" s="80"/>
    </row>
    <row r="668" spans="1:10" ht="23.25">
      <c r="A668" s="61"/>
      <c r="B668" s="63"/>
      <c r="C668" s="71"/>
      <c r="D668" s="71"/>
      <c r="E668" s="71"/>
      <c r="F668" s="84"/>
      <c r="G668" s="80"/>
      <c r="H668" s="63"/>
      <c r="I668" s="80"/>
      <c r="J668" s="80"/>
    </row>
    <row r="669" spans="1:11" ht="23.25">
      <c r="A669" s="61"/>
      <c r="B669" s="63"/>
      <c r="C669" s="71"/>
      <c r="D669" s="71"/>
      <c r="E669" s="71"/>
      <c r="F669" s="84"/>
      <c r="G669" s="80"/>
      <c r="H669" s="63"/>
      <c r="I669" s="80"/>
      <c r="J669" s="80"/>
      <c r="K669" s="109"/>
    </row>
    <row r="670" spans="1:11" ht="23.25">
      <c r="A670" s="61"/>
      <c r="B670" s="63"/>
      <c r="C670" s="71"/>
      <c r="D670" s="71"/>
      <c r="E670" s="71"/>
      <c r="F670" s="84"/>
      <c r="G670" s="80"/>
      <c r="H670" s="63"/>
      <c r="I670" s="80"/>
      <c r="J670" s="80"/>
      <c r="K670" s="109"/>
    </row>
    <row r="671" spans="1:11" s="122" customFormat="1" ht="24" thickBot="1">
      <c r="A671" s="123"/>
      <c r="B671" s="124"/>
      <c r="C671" s="125"/>
      <c r="D671" s="125"/>
      <c r="E671" s="125"/>
      <c r="F671" s="126"/>
      <c r="G671" s="127"/>
      <c r="H671" s="124"/>
      <c r="I671" s="127"/>
      <c r="J671" s="127"/>
      <c r="K671" s="121"/>
    </row>
    <row r="672" spans="1:10" ht="24" thickTop="1">
      <c r="A672" s="87"/>
      <c r="B672" s="88"/>
      <c r="C672" s="89"/>
      <c r="D672" s="89"/>
      <c r="E672" s="89"/>
      <c r="F672" s="92"/>
      <c r="G672" s="94"/>
      <c r="H672" s="63"/>
      <c r="I672" s="94"/>
      <c r="J672" s="94"/>
    </row>
    <row r="673" spans="1:10" ht="23.25">
      <c r="A673" s="61"/>
      <c r="B673" s="88"/>
      <c r="C673" s="71"/>
      <c r="D673" s="71"/>
      <c r="E673" s="71"/>
      <c r="F673" s="84"/>
      <c r="G673" s="94"/>
      <c r="H673" s="63"/>
      <c r="I673" s="80"/>
      <c r="J673" s="80"/>
    </row>
    <row r="674" spans="1:10" ht="23.25">
      <c r="A674" s="61"/>
      <c r="B674" s="88"/>
      <c r="C674" s="71"/>
      <c r="D674" s="71"/>
      <c r="E674" s="71"/>
      <c r="F674" s="84"/>
      <c r="G674" s="94"/>
      <c r="H674" s="63"/>
      <c r="I674" s="80"/>
      <c r="J674" s="80"/>
    </row>
    <row r="675" spans="1:10" ht="23.25">
      <c r="A675" s="61"/>
      <c r="B675" s="63"/>
      <c r="C675" s="71"/>
      <c r="D675" s="71"/>
      <c r="E675" s="71"/>
      <c r="F675" s="84"/>
      <c r="G675" s="94"/>
      <c r="H675" s="63"/>
      <c r="I675" s="80"/>
      <c r="J675" s="80"/>
    </row>
    <row r="676" spans="1:10" ht="23.25">
      <c r="A676" s="61"/>
      <c r="B676" s="63"/>
      <c r="C676" s="71"/>
      <c r="D676" s="71"/>
      <c r="E676" s="71"/>
      <c r="F676" s="84"/>
      <c r="G676" s="94"/>
      <c r="H676" s="63"/>
      <c r="I676" s="80"/>
      <c r="J676" s="80"/>
    </row>
    <row r="677" spans="1:10" ht="23.25">
      <c r="A677" s="61"/>
      <c r="B677" s="63"/>
      <c r="C677" s="71"/>
      <c r="D677" s="71"/>
      <c r="E677" s="71"/>
      <c r="F677" s="84"/>
      <c r="G677" s="94"/>
      <c r="H677" s="63"/>
      <c r="I677" s="80"/>
      <c r="J677" s="80"/>
    </row>
    <row r="678" spans="1:10" ht="23.25">
      <c r="A678" s="61"/>
      <c r="B678" s="63"/>
      <c r="C678" s="71"/>
      <c r="D678" s="71"/>
      <c r="E678" s="71"/>
      <c r="F678" s="84"/>
      <c r="G678" s="94"/>
      <c r="H678" s="63"/>
      <c r="I678" s="80"/>
      <c r="J678" s="80"/>
    </row>
    <row r="679" spans="1:10" ht="23.25">
      <c r="A679" s="61"/>
      <c r="B679" s="63"/>
      <c r="C679" s="71"/>
      <c r="D679" s="71"/>
      <c r="E679" s="71"/>
      <c r="F679" s="84"/>
      <c r="G679" s="94"/>
      <c r="H679" s="63"/>
      <c r="I679" s="80"/>
      <c r="J679" s="80"/>
    </row>
    <row r="680" spans="1:10" ht="23.25">
      <c r="A680" s="61"/>
      <c r="B680" s="63"/>
      <c r="C680" s="71"/>
      <c r="D680" s="71"/>
      <c r="E680" s="71"/>
      <c r="F680" s="84"/>
      <c r="G680" s="94"/>
      <c r="H680" s="63"/>
      <c r="I680" s="80"/>
      <c r="J680" s="80"/>
    </row>
    <row r="681" spans="1:10" ht="23.25">
      <c r="A681" s="61"/>
      <c r="B681" s="63"/>
      <c r="C681" s="71"/>
      <c r="D681" s="71"/>
      <c r="E681" s="71"/>
      <c r="F681" s="84"/>
      <c r="G681" s="80"/>
      <c r="H681" s="63"/>
      <c r="I681" s="80"/>
      <c r="J681" s="80"/>
    </row>
    <row r="682" spans="1:10" ht="23.25">
      <c r="A682" s="61"/>
      <c r="B682" s="63"/>
      <c r="C682" s="71"/>
      <c r="D682" s="71"/>
      <c r="E682" s="71"/>
      <c r="F682" s="84"/>
      <c r="G682" s="80"/>
      <c r="H682" s="63"/>
      <c r="I682" s="80"/>
      <c r="J682" s="80"/>
    </row>
    <row r="683" spans="1:10" ht="23.25">
      <c r="A683" s="61"/>
      <c r="B683" s="63"/>
      <c r="C683" s="71"/>
      <c r="D683" s="71"/>
      <c r="E683" s="71"/>
      <c r="F683" s="84"/>
      <c r="G683" s="80"/>
      <c r="H683" s="63"/>
      <c r="I683" s="80"/>
      <c r="J683" s="80"/>
    </row>
    <row r="684" spans="1:10" ht="23.25">
      <c r="A684" s="61"/>
      <c r="B684" s="63"/>
      <c r="C684" s="71"/>
      <c r="D684" s="71"/>
      <c r="E684" s="71"/>
      <c r="F684" s="84"/>
      <c r="G684" s="80"/>
      <c r="H684" s="63"/>
      <c r="I684" s="80"/>
      <c r="J684" s="80"/>
    </row>
    <row r="685" spans="1:10" ht="23.25">
      <c r="A685" s="61"/>
      <c r="B685" s="63"/>
      <c r="C685" s="71"/>
      <c r="D685" s="71"/>
      <c r="E685" s="71"/>
      <c r="F685" s="84"/>
      <c r="G685" s="80"/>
      <c r="H685" s="63"/>
      <c r="I685" s="80"/>
      <c r="J685" s="80"/>
    </row>
    <row r="686" spans="1:10" ht="23.25">
      <c r="A686" s="61"/>
      <c r="B686" s="63"/>
      <c r="C686" s="71"/>
      <c r="D686" s="71"/>
      <c r="E686" s="71"/>
      <c r="F686" s="84"/>
      <c r="G686" s="80"/>
      <c r="H686" s="63"/>
      <c r="I686" s="80"/>
      <c r="J686" s="80"/>
    </row>
    <row r="687" spans="1:10" ht="23.25">
      <c r="A687" s="61"/>
      <c r="B687" s="63"/>
      <c r="C687" s="71"/>
      <c r="D687" s="71"/>
      <c r="E687" s="71"/>
      <c r="F687" s="84"/>
      <c r="G687" s="80"/>
      <c r="H687" s="63"/>
      <c r="I687" s="80"/>
      <c r="J687" s="80"/>
    </row>
    <row r="688" spans="1:10" ht="23.25">
      <c r="A688" s="61"/>
      <c r="B688" s="63"/>
      <c r="C688" s="71"/>
      <c r="D688" s="71"/>
      <c r="E688" s="71"/>
      <c r="F688" s="84"/>
      <c r="G688" s="80"/>
      <c r="H688" s="63"/>
      <c r="I688" s="80"/>
      <c r="J688" s="80"/>
    </row>
    <row r="689" spans="1:10" ht="23.25">
      <c r="A689" s="61"/>
      <c r="B689" s="63"/>
      <c r="C689" s="71"/>
      <c r="D689" s="71"/>
      <c r="E689" s="71"/>
      <c r="F689" s="84"/>
      <c r="G689" s="80"/>
      <c r="H689" s="63"/>
      <c r="I689" s="80"/>
      <c r="J689" s="80"/>
    </row>
    <row r="690" spans="1:10" ht="23.25">
      <c r="A690" s="61"/>
      <c r="B690" s="63"/>
      <c r="C690" s="71"/>
      <c r="D690" s="71"/>
      <c r="E690" s="71"/>
      <c r="F690" s="84"/>
      <c r="G690" s="80"/>
      <c r="H690" s="63"/>
      <c r="I690" s="80"/>
      <c r="J690" s="80"/>
    </row>
    <row r="691" spans="1:10" ht="23.25">
      <c r="A691" s="61"/>
      <c r="B691" s="63"/>
      <c r="C691" s="71"/>
      <c r="D691" s="71"/>
      <c r="E691" s="71"/>
      <c r="F691" s="84"/>
      <c r="G691" s="80"/>
      <c r="H691" s="63"/>
      <c r="I691" s="80"/>
      <c r="J691" s="80"/>
    </row>
    <row r="692" spans="1:10" ht="23.25">
      <c r="A692" s="61"/>
      <c r="B692" s="63"/>
      <c r="C692" s="71"/>
      <c r="D692" s="71"/>
      <c r="E692" s="71"/>
      <c r="F692" s="84"/>
      <c r="G692" s="80"/>
      <c r="H692" s="63"/>
      <c r="I692" s="80"/>
      <c r="J692" s="80"/>
    </row>
    <row r="693" spans="1:10" ht="23.25">
      <c r="A693" s="61"/>
      <c r="B693" s="63"/>
      <c r="C693" s="71"/>
      <c r="D693" s="71"/>
      <c r="E693" s="71"/>
      <c r="F693" s="84"/>
      <c r="G693" s="80"/>
      <c r="H693" s="63"/>
      <c r="I693" s="80"/>
      <c r="J693" s="80"/>
    </row>
    <row r="694" spans="1:10" ht="23.25">
      <c r="A694" s="61"/>
      <c r="B694" s="63"/>
      <c r="C694" s="71"/>
      <c r="D694" s="71"/>
      <c r="E694" s="71"/>
      <c r="F694" s="84"/>
      <c r="G694" s="80"/>
      <c r="H694" s="63"/>
      <c r="I694" s="80"/>
      <c r="J694" s="80"/>
    </row>
    <row r="695" spans="1:10" ht="23.25">
      <c r="A695" s="61"/>
      <c r="B695" s="63"/>
      <c r="C695" s="71"/>
      <c r="D695" s="71"/>
      <c r="E695" s="71"/>
      <c r="F695" s="84"/>
      <c r="G695" s="80"/>
      <c r="H695" s="63"/>
      <c r="I695" s="80"/>
      <c r="J695" s="80"/>
    </row>
    <row r="696" spans="1:10" ht="23.25">
      <c r="A696" s="61"/>
      <c r="B696" s="63"/>
      <c r="C696" s="71"/>
      <c r="D696" s="71"/>
      <c r="E696" s="71"/>
      <c r="F696" s="84"/>
      <c r="G696" s="80"/>
      <c r="H696" s="63"/>
      <c r="I696" s="80"/>
      <c r="J696" s="80"/>
    </row>
    <row r="697" spans="1:10" ht="23.25">
      <c r="A697" s="61"/>
      <c r="B697" s="63"/>
      <c r="C697" s="71"/>
      <c r="D697" s="71"/>
      <c r="E697" s="71"/>
      <c r="F697" s="84"/>
      <c r="G697" s="80"/>
      <c r="H697" s="63"/>
      <c r="I697" s="80"/>
      <c r="J697" s="80"/>
    </row>
    <row r="698" spans="1:10" ht="23.25">
      <c r="A698" s="61"/>
      <c r="B698" s="63"/>
      <c r="C698" s="71"/>
      <c r="D698" s="71"/>
      <c r="E698" s="71"/>
      <c r="F698" s="84"/>
      <c r="G698" s="80"/>
      <c r="H698" s="63"/>
      <c r="I698" s="80"/>
      <c r="J698" s="80"/>
    </row>
    <row r="699" spans="1:10" ht="23.25">
      <c r="A699" s="61"/>
      <c r="B699" s="63"/>
      <c r="C699" s="71"/>
      <c r="D699" s="71"/>
      <c r="E699" s="71"/>
      <c r="F699" s="84"/>
      <c r="G699" s="80"/>
      <c r="H699" s="63"/>
      <c r="I699" s="80"/>
      <c r="J699" s="80"/>
    </row>
    <row r="700" spans="1:10" ht="23.25">
      <c r="A700" s="61"/>
      <c r="B700" s="63"/>
      <c r="C700" s="71"/>
      <c r="D700" s="71"/>
      <c r="E700" s="71"/>
      <c r="F700" s="84"/>
      <c r="G700" s="80"/>
      <c r="H700" s="63"/>
      <c r="I700" s="80"/>
      <c r="J700" s="80"/>
    </row>
    <row r="701" spans="1:10" ht="23.25">
      <c r="A701" s="61"/>
      <c r="B701" s="63"/>
      <c r="C701" s="71"/>
      <c r="D701" s="71"/>
      <c r="E701" s="71"/>
      <c r="F701" s="84"/>
      <c r="G701" s="80"/>
      <c r="H701" s="63"/>
      <c r="I701" s="80"/>
      <c r="J701" s="80"/>
    </row>
    <row r="702" spans="1:10" ht="23.25">
      <c r="A702" s="61"/>
      <c r="B702" s="63"/>
      <c r="C702" s="71"/>
      <c r="D702" s="71"/>
      <c r="E702" s="71"/>
      <c r="F702" s="84"/>
      <c r="G702" s="80"/>
      <c r="H702" s="63"/>
      <c r="I702" s="80"/>
      <c r="J702" s="80"/>
    </row>
    <row r="703" spans="1:10" ht="23.25">
      <c r="A703" s="61"/>
      <c r="B703" s="63"/>
      <c r="C703" s="71"/>
      <c r="D703" s="71"/>
      <c r="E703" s="71"/>
      <c r="F703" s="84"/>
      <c r="G703" s="80"/>
      <c r="H703" s="63"/>
      <c r="I703" s="80"/>
      <c r="J703" s="80"/>
    </row>
    <row r="704" spans="1:10" ht="23.25">
      <c r="A704" s="61"/>
      <c r="B704" s="63"/>
      <c r="C704" s="71"/>
      <c r="D704" s="71"/>
      <c r="E704" s="71"/>
      <c r="F704" s="84"/>
      <c r="G704" s="80"/>
      <c r="H704" s="63"/>
      <c r="I704" s="80"/>
      <c r="J704" s="80"/>
    </row>
    <row r="705" spans="1:10" ht="23.25">
      <c r="A705" s="61"/>
      <c r="B705" s="63"/>
      <c r="C705" s="71"/>
      <c r="D705" s="71"/>
      <c r="E705" s="71"/>
      <c r="F705" s="84"/>
      <c r="G705" s="80"/>
      <c r="H705" s="63"/>
      <c r="I705" s="80"/>
      <c r="J705" s="80"/>
    </row>
    <row r="706" spans="6:8" ht="23.25">
      <c r="F706" s="84"/>
      <c r="H706" s="63"/>
    </row>
    <row r="707" spans="6:8" ht="23.25">
      <c r="F707" s="84"/>
      <c r="H707" s="63"/>
    </row>
    <row r="708" ht="23.25">
      <c r="H708" s="63"/>
    </row>
    <row r="709" ht="23.25">
      <c r="H709" s="63"/>
    </row>
    <row r="710" ht="23.25">
      <c r="H710" s="63"/>
    </row>
    <row r="711" ht="23.25">
      <c r="H711" s="63"/>
    </row>
    <row r="712" ht="23.25">
      <c r="H712" s="63"/>
    </row>
    <row r="713" ht="23.25">
      <c r="H713" s="63"/>
    </row>
    <row r="714" ht="23.25">
      <c r="H714" s="63"/>
    </row>
    <row r="715" ht="23.25">
      <c r="H715" s="63"/>
    </row>
    <row r="716" ht="23.25">
      <c r="H716" s="63"/>
    </row>
    <row r="717" ht="23.25">
      <c r="H717" s="63"/>
    </row>
    <row r="718" ht="23.25">
      <c r="H718" s="63"/>
    </row>
    <row r="719" ht="23.25">
      <c r="H719" s="63"/>
    </row>
    <row r="720" ht="23.25">
      <c r="H720" s="63"/>
    </row>
    <row r="721" ht="23.25">
      <c r="H721" s="63"/>
    </row>
    <row r="722" ht="23.25">
      <c r="H722" s="63"/>
    </row>
    <row r="723" ht="23.25">
      <c r="H723" s="63"/>
    </row>
    <row r="724" ht="23.25">
      <c r="H724" s="63"/>
    </row>
    <row r="725" ht="23.25">
      <c r="H725" s="63"/>
    </row>
    <row r="726" ht="23.25">
      <c r="H726" s="63"/>
    </row>
    <row r="727" ht="23.25">
      <c r="H727" s="63"/>
    </row>
    <row r="728" ht="23.25">
      <c r="H728" s="63">
        <v>57</v>
      </c>
    </row>
    <row r="729" ht="23.25">
      <c r="H729" s="63">
        <v>58</v>
      </c>
    </row>
    <row r="730" ht="23.25">
      <c r="H730" s="63">
        <v>59</v>
      </c>
    </row>
    <row r="731" ht="23.25">
      <c r="H731" s="63">
        <v>60</v>
      </c>
    </row>
    <row r="732" ht="23.25">
      <c r="H732" s="63">
        <v>61</v>
      </c>
    </row>
    <row r="733" ht="23.25">
      <c r="H733" s="63">
        <v>62</v>
      </c>
    </row>
    <row r="734" ht="23.25">
      <c r="H734" s="63">
        <v>63</v>
      </c>
    </row>
    <row r="735" ht="23.25">
      <c r="H735" s="63">
        <v>64</v>
      </c>
    </row>
    <row r="736" ht="23.25">
      <c r="H736" s="63">
        <v>65</v>
      </c>
    </row>
    <row r="737" ht="23.25">
      <c r="H737" s="63">
        <v>66</v>
      </c>
    </row>
    <row r="738" ht="24" thickBot="1">
      <c r="H738" s="124">
        <v>67</v>
      </c>
    </row>
    <row r="739" ht="24" thickTop="1"/>
  </sheetData>
  <sheetProtection/>
  <mergeCells count="1">
    <mergeCell ref="A1:J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2:AQ436"/>
  <sheetViews>
    <sheetView zoomScale="95" zoomScaleNormal="95" zoomScalePageLayoutView="0" workbookViewId="0" topLeftCell="A109">
      <selection activeCell="C56" sqref="C56"/>
    </sheetView>
  </sheetViews>
  <sheetFormatPr defaultColWidth="9.140625" defaultRowHeight="23.25"/>
  <cols>
    <col min="1" max="1" width="9.140625" style="235" customWidth="1"/>
    <col min="2" max="2" width="12.7109375" style="175" customWidth="1"/>
    <col min="3" max="7" width="12.7109375" style="35" customWidth="1"/>
    <col min="8" max="8" width="12.7109375" style="246" customWidth="1"/>
    <col min="9" max="11" width="12.7109375" style="35" customWidth="1"/>
    <col min="12" max="13" width="12.7109375" style="1" customWidth="1"/>
    <col min="14" max="16" width="10.7109375" style="1" customWidth="1"/>
    <col min="17" max="17" width="12.7109375" style="1" customWidth="1"/>
    <col min="18" max="26" width="12.00390625" style="1" customWidth="1"/>
    <col min="27" max="27" width="12.28125" style="1" customWidth="1"/>
    <col min="28" max="28" width="12.57421875" style="1" customWidth="1"/>
    <col min="29" max="16384" width="9.140625" style="1" customWidth="1"/>
  </cols>
  <sheetData>
    <row r="2" spans="2:13" ht="29.25">
      <c r="B2" s="174" t="s">
        <v>0</v>
      </c>
      <c r="C2" s="34"/>
      <c r="D2" s="34"/>
      <c r="E2" s="34"/>
      <c r="F2" s="34"/>
      <c r="G2" s="34"/>
      <c r="I2" s="34"/>
      <c r="J2" s="34"/>
      <c r="K2" s="34"/>
      <c r="L2" s="2"/>
      <c r="M2" s="2"/>
    </row>
    <row r="3" spans="2:7" ht="24">
      <c r="B3" s="175" t="s">
        <v>129</v>
      </c>
      <c r="G3" s="35" t="s">
        <v>1</v>
      </c>
    </row>
    <row r="4" spans="2:7" ht="24">
      <c r="B4" s="175" t="s">
        <v>114</v>
      </c>
      <c r="G4" s="35" t="s">
        <v>2</v>
      </c>
    </row>
    <row r="5" spans="2:7" ht="27.75" thickBot="1">
      <c r="B5" s="175" t="s">
        <v>106</v>
      </c>
      <c r="G5" s="35" t="s">
        <v>3</v>
      </c>
    </row>
    <row r="6" spans="2:15" ht="96">
      <c r="B6" s="176" t="s">
        <v>4</v>
      </c>
      <c r="C6" s="36" t="s">
        <v>5</v>
      </c>
      <c r="D6" s="64" t="s">
        <v>6</v>
      </c>
      <c r="E6" s="247"/>
      <c r="F6" s="42" t="s">
        <v>7</v>
      </c>
      <c r="G6" s="42" t="s">
        <v>8</v>
      </c>
      <c r="H6" s="248" t="s">
        <v>9</v>
      </c>
      <c r="I6" s="40"/>
      <c r="J6" s="40"/>
      <c r="K6" s="40"/>
      <c r="L6" s="8"/>
      <c r="M6" s="8"/>
      <c r="N6" s="6"/>
      <c r="O6" s="6"/>
    </row>
    <row r="7" spans="2:15" ht="72">
      <c r="B7" s="177"/>
      <c r="C7" s="37" t="s">
        <v>10</v>
      </c>
      <c r="D7" s="37" t="s">
        <v>11</v>
      </c>
      <c r="E7" s="37" t="s">
        <v>12</v>
      </c>
      <c r="F7" s="116" t="s">
        <v>13</v>
      </c>
      <c r="G7" s="37" t="s">
        <v>14</v>
      </c>
      <c r="H7" s="249"/>
      <c r="I7" s="5"/>
      <c r="J7" s="5"/>
      <c r="K7" s="5"/>
      <c r="L7" s="6"/>
      <c r="M7" s="6"/>
      <c r="N7" s="6"/>
      <c r="O7" s="6"/>
    </row>
    <row r="8" spans="2:43" ht="24">
      <c r="B8" s="178" t="s">
        <v>15</v>
      </c>
      <c r="C8" s="38" t="s">
        <v>16</v>
      </c>
      <c r="D8" s="38" t="s">
        <v>17</v>
      </c>
      <c r="E8" s="38" t="s">
        <v>18</v>
      </c>
      <c r="F8" s="38" t="s">
        <v>19</v>
      </c>
      <c r="G8" s="38" t="s">
        <v>20</v>
      </c>
      <c r="H8" s="250" t="s">
        <v>21</v>
      </c>
      <c r="I8" s="41"/>
      <c r="J8" s="41"/>
      <c r="K8" s="41"/>
      <c r="L8" s="9"/>
      <c r="M8" s="9"/>
      <c r="N8" s="6"/>
      <c r="O8" s="31"/>
      <c r="P8" s="2"/>
      <c r="Q8" s="2"/>
      <c r="R8" s="2"/>
      <c r="S8" s="2"/>
      <c r="T8" s="2"/>
      <c r="U8" s="312"/>
      <c r="V8" s="312"/>
      <c r="W8" s="2"/>
      <c r="X8" s="2"/>
      <c r="Y8" s="2"/>
      <c r="Z8" s="2"/>
      <c r="AA8" s="2"/>
      <c r="AB8" s="2"/>
      <c r="AC8" s="2"/>
      <c r="AD8" s="2"/>
      <c r="AE8" s="3"/>
      <c r="AG8" s="3"/>
      <c r="AI8" s="3"/>
      <c r="AK8" s="3"/>
      <c r="AM8" s="3"/>
      <c r="AO8" s="3"/>
      <c r="AQ8" s="3"/>
    </row>
    <row r="9" spans="1:13" s="10" customFormat="1" ht="24">
      <c r="A9" s="236">
        <v>1</v>
      </c>
      <c r="B9" s="140">
        <v>43763</v>
      </c>
      <c r="C9" s="141">
        <v>295.52</v>
      </c>
      <c r="D9" s="141">
        <v>5.289</v>
      </c>
      <c r="E9" s="35">
        <v>0.4569696</v>
      </c>
      <c r="F9" s="35">
        <v>680.8801500000001</v>
      </c>
      <c r="G9" s="35">
        <v>311.14152979344004</v>
      </c>
      <c r="H9" s="251" t="s">
        <v>46</v>
      </c>
      <c r="I9" s="141">
        <v>785.06695</v>
      </c>
      <c r="J9" s="141">
        <v>648.04753</v>
      </c>
      <c r="K9" s="141">
        <v>609.52597</v>
      </c>
      <c r="L9" s="131"/>
      <c r="M9" s="131"/>
    </row>
    <row r="10" spans="1:13" s="10" customFormat="1" ht="24">
      <c r="A10" s="236">
        <f aca="true" t="shared" si="0" ref="A10:A68">+A9+1</f>
        <v>2</v>
      </c>
      <c r="B10" s="140">
        <v>43773</v>
      </c>
      <c r="C10" s="141">
        <v>294.71</v>
      </c>
      <c r="D10" s="141">
        <v>0.074</v>
      </c>
      <c r="E10" s="35">
        <v>0.0063936</v>
      </c>
      <c r="F10" s="35">
        <v>42.15108</v>
      </c>
      <c r="G10" s="35">
        <v>0.269497145088</v>
      </c>
      <c r="H10" s="251" t="s">
        <v>47</v>
      </c>
      <c r="I10" s="141">
        <v>47.54117</v>
      </c>
      <c r="J10" s="141">
        <v>32.87029</v>
      </c>
      <c r="K10" s="141">
        <v>46.04178</v>
      </c>
      <c r="L10" s="131"/>
      <c r="M10" s="131"/>
    </row>
    <row r="11" spans="1:13" s="10" customFormat="1" ht="24">
      <c r="A11" s="236">
        <f t="shared" si="0"/>
        <v>3</v>
      </c>
      <c r="B11" s="140">
        <v>43788</v>
      </c>
      <c r="C11" s="141">
        <v>294.69</v>
      </c>
      <c r="D11" s="141">
        <v>0.024</v>
      </c>
      <c r="E11" s="35">
        <v>0.0020736</v>
      </c>
      <c r="F11" s="35">
        <v>22.818646666666666</v>
      </c>
      <c r="G11" s="35">
        <v>0.047316745728</v>
      </c>
      <c r="H11" s="251" t="s">
        <v>46</v>
      </c>
      <c r="I11" s="141">
        <v>31.90398</v>
      </c>
      <c r="J11" s="141">
        <v>12.18207</v>
      </c>
      <c r="K11" s="141">
        <v>24.36989</v>
      </c>
      <c r="L11" s="131"/>
      <c r="M11" s="131"/>
    </row>
    <row r="12" spans="1:13" s="10" customFormat="1" ht="24">
      <c r="A12" s="236">
        <f t="shared" si="0"/>
        <v>4</v>
      </c>
      <c r="B12" s="140">
        <v>43808</v>
      </c>
      <c r="C12" s="141">
        <v>294.75</v>
      </c>
      <c r="D12" s="141">
        <v>0.039</v>
      </c>
      <c r="E12" s="35">
        <v>0.0033696000000000004</v>
      </c>
      <c r="F12" s="35">
        <v>9.994836666666666</v>
      </c>
      <c r="G12" s="35">
        <v>0.033678601632</v>
      </c>
      <c r="H12" s="251" t="s">
        <v>50</v>
      </c>
      <c r="I12" s="141">
        <v>25.49013</v>
      </c>
      <c r="J12" s="141">
        <v>2.88382</v>
      </c>
      <c r="K12" s="141">
        <v>1.61056</v>
      </c>
      <c r="L12" s="131"/>
      <c r="M12" s="131"/>
    </row>
    <row r="13" spans="1:13" s="10" customFormat="1" ht="24">
      <c r="A13" s="236">
        <f t="shared" si="0"/>
        <v>5</v>
      </c>
      <c r="B13" s="140">
        <v>43822</v>
      </c>
      <c r="C13" s="141">
        <v>294.71</v>
      </c>
      <c r="D13" s="141">
        <v>0.027</v>
      </c>
      <c r="E13" s="146">
        <v>0.0023328</v>
      </c>
      <c r="F13" s="143">
        <v>12.231603333333334</v>
      </c>
      <c r="G13" s="157">
        <v>0.028533884256</v>
      </c>
      <c r="H13" s="251" t="s">
        <v>49</v>
      </c>
      <c r="I13" s="141">
        <v>17.00405</v>
      </c>
      <c r="J13" s="141">
        <v>17.80976</v>
      </c>
      <c r="K13" s="141">
        <v>1.881</v>
      </c>
      <c r="L13" s="131"/>
      <c r="M13" s="131"/>
    </row>
    <row r="14" spans="1:13" s="211" customFormat="1" ht="24">
      <c r="A14" s="239">
        <f t="shared" si="0"/>
        <v>6</v>
      </c>
      <c r="B14" s="216"/>
      <c r="C14" s="217"/>
      <c r="D14" s="217"/>
      <c r="E14" s="291"/>
      <c r="F14" s="292"/>
      <c r="G14" s="293"/>
      <c r="H14" s="294" t="s">
        <v>51</v>
      </c>
      <c r="I14" s="217"/>
      <c r="J14" s="217"/>
      <c r="K14" s="217"/>
      <c r="L14" s="213" t="s">
        <v>107</v>
      </c>
      <c r="M14" s="213"/>
    </row>
    <row r="15" spans="1:13" s="211" customFormat="1" ht="24">
      <c r="A15" s="239">
        <f t="shared" si="0"/>
        <v>7</v>
      </c>
      <c r="B15" s="216"/>
      <c r="C15" s="217"/>
      <c r="D15" s="217"/>
      <c r="E15" s="291"/>
      <c r="F15" s="292"/>
      <c r="G15" s="293"/>
      <c r="H15" s="294" t="s">
        <v>52</v>
      </c>
      <c r="I15" s="217"/>
      <c r="J15" s="217"/>
      <c r="K15" s="217"/>
      <c r="L15" s="213" t="s">
        <v>108</v>
      </c>
      <c r="M15" s="213"/>
    </row>
    <row r="16" spans="1:13" s="303" customFormat="1" ht="24.75" thickBot="1">
      <c r="A16" s="295">
        <f t="shared" si="0"/>
        <v>8</v>
      </c>
      <c r="B16" s="296"/>
      <c r="C16" s="297"/>
      <c r="D16" s="297"/>
      <c r="E16" s="298"/>
      <c r="F16" s="299"/>
      <c r="G16" s="300"/>
      <c r="H16" s="301" t="s">
        <v>53</v>
      </c>
      <c r="I16" s="297"/>
      <c r="J16" s="297"/>
      <c r="K16" s="297"/>
      <c r="L16" s="302" t="s">
        <v>109</v>
      </c>
      <c r="M16" s="302"/>
    </row>
    <row r="17" spans="1:13" s="10" customFormat="1" ht="24.75" thickTop="1">
      <c r="A17" s="236">
        <v>1</v>
      </c>
      <c r="B17" s="140">
        <v>43990</v>
      </c>
      <c r="C17" s="141">
        <v>294.83</v>
      </c>
      <c r="D17" s="141">
        <v>0.07</v>
      </c>
      <c r="E17" s="146">
        <f aca="true" t="shared" si="1" ref="E17:E104">SUM(D17*0.0864)</f>
        <v>0.006048000000000001</v>
      </c>
      <c r="F17" s="35">
        <f>+AVERAGE(I17:K17)</f>
        <v>21.979546666666668</v>
      </c>
      <c r="G17" s="142">
        <f>F17*E17</f>
        <v>0.13293229824000002</v>
      </c>
      <c r="H17" s="253" t="s">
        <v>67</v>
      </c>
      <c r="I17" s="141">
        <v>25.50307</v>
      </c>
      <c r="J17" s="141">
        <v>22.15942</v>
      </c>
      <c r="K17" s="141">
        <v>18.27615</v>
      </c>
      <c r="L17" s="131" t="s">
        <v>110</v>
      </c>
      <c r="M17" s="131"/>
    </row>
    <row r="18" spans="1:13" s="10" customFormat="1" ht="24">
      <c r="A18" s="236">
        <f t="shared" si="0"/>
        <v>2</v>
      </c>
      <c r="B18" s="140">
        <v>44004</v>
      </c>
      <c r="C18" s="141">
        <v>294.84</v>
      </c>
      <c r="D18" s="141">
        <v>0.115</v>
      </c>
      <c r="E18" s="146">
        <f t="shared" si="1"/>
        <v>0.009936</v>
      </c>
      <c r="F18" s="35">
        <f aca="true" t="shared" si="2" ref="F18:F57">+AVERAGE(I18:K18)</f>
        <v>97.30294666666667</v>
      </c>
      <c r="G18" s="142">
        <f aca="true" t="shared" si="3" ref="G18:G57">F18*E18</f>
        <v>0.9668020780800001</v>
      </c>
      <c r="H18" s="253" t="s">
        <v>68</v>
      </c>
      <c r="I18" s="141">
        <v>45.08088</v>
      </c>
      <c r="J18" s="141">
        <v>169.54773</v>
      </c>
      <c r="K18" s="141">
        <v>77.28023</v>
      </c>
      <c r="L18" s="131" t="s">
        <v>111</v>
      </c>
      <c r="M18" s="131"/>
    </row>
    <row r="19" spans="1:13" s="10" customFormat="1" ht="24">
      <c r="A19" s="236">
        <f t="shared" si="0"/>
        <v>3</v>
      </c>
      <c r="B19" s="140">
        <v>44021</v>
      </c>
      <c r="C19" s="141">
        <v>294.82</v>
      </c>
      <c r="D19" s="141">
        <v>0.102</v>
      </c>
      <c r="E19" s="146">
        <f t="shared" si="1"/>
        <v>0.008812799999999999</v>
      </c>
      <c r="F19" s="35">
        <f t="shared" si="2"/>
        <v>33.727576666666664</v>
      </c>
      <c r="G19" s="142">
        <f t="shared" si="3"/>
        <v>0.2972343876479999</v>
      </c>
      <c r="H19" s="253" t="s">
        <v>48</v>
      </c>
      <c r="I19" s="141">
        <v>38.48084</v>
      </c>
      <c r="J19" s="141">
        <v>39.91131</v>
      </c>
      <c r="K19" s="141">
        <v>22.79058</v>
      </c>
      <c r="L19" s="131"/>
      <c r="M19" s="131"/>
    </row>
    <row r="20" spans="1:13" s="10" customFormat="1" ht="24">
      <c r="A20" s="236">
        <f t="shared" si="0"/>
        <v>4</v>
      </c>
      <c r="B20" s="140">
        <v>44032</v>
      </c>
      <c r="C20" s="141">
        <v>294.78</v>
      </c>
      <c r="D20" s="141">
        <v>0.076</v>
      </c>
      <c r="E20" s="146">
        <f t="shared" si="1"/>
        <v>0.0065664</v>
      </c>
      <c r="F20" s="35">
        <f t="shared" si="2"/>
        <v>31.69175</v>
      </c>
      <c r="G20" s="142">
        <f t="shared" si="3"/>
        <v>0.20810070719999998</v>
      </c>
      <c r="H20" s="253" t="s">
        <v>69</v>
      </c>
      <c r="I20" s="141">
        <v>24.51817</v>
      </c>
      <c r="J20" s="141">
        <v>29.0758</v>
      </c>
      <c r="K20" s="141">
        <v>41.48128</v>
      </c>
      <c r="L20" s="131"/>
      <c r="M20" s="131"/>
    </row>
    <row r="21" spans="1:13" s="10" customFormat="1" ht="24">
      <c r="A21" s="236">
        <f t="shared" si="0"/>
        <v>5</v>
      </c>
      <c r="B21" s="140">
        <v>44047</v>
      </c>
      <c r="C21" s="141">
        <v>294.93</v>
      </c>
      <c r="D21" s="141">
        <v>0.317</v>
      </c>
      <c r="E21" s="146">
        <f t="shared" si="1"/>
        <v>0.0273888</v>
      </c>
      <c r="F21" s="35">
        <f t="shared" si="2"/>
        <v>71.06055333333333</v>
      </c>
      <c r="G21" s="142">
        <f t="shared" si="3"/>
        <v>1.946263283136</v>
      </c>
      <c r="H21" s="253" t="s">
        <v>70</v>
      </c>
      <c r="I21" s="141">
        <v>63.15459</v>
      </c>
      <c r="J21" s="141">
        <v>73.14256</v>
      </c>
      <c r="K21" s="141">
        <v>76.88451</v>
      </c>
      <c r="L21" s="131"/>
      <c r="M21" s="131"/>
    </row>
    <row r="22" spans="1:13" s="10" customFormat="1" ht="24">
      <c r="A22" s="236">
        <f t="shared" si="0"/>
        <v>6</v>
      </c>
      <c r="B22" s="140">
        <v>44064</v>
      </c>
      <c r="C22" s="141">
        <v>294.97</v>
      </c>
      <c r="D22" s="141">
        <v>0.391</v>
      </c>
      <c r="E22" s="146">
        <f t="shared" si="1"/>
        <v>0.033782400000000004</v>
      </c>
      <c r="F22" s="35">
        <f t="shared" si="2"/>
        <v>61.76337000000001</v>
      </c>
      <c r="G22" s="142">
        <f t="shared" si="3"/>
        <v>2.0865148706880006</v>
      </c>
      <c r="H22" s="253" t="s">
        <v>71</v>
      </c>
      <c r="I22" s="141">
        <v>68.50543</v>
      </c>
      <c r="J22" s="141">
        <v>63.91778</v>
      </c>
      <c r="K22" s="141">
        <v>52.8669</v>
      </c>
      <c r="L22" s="131"/>
      <c r="M22" s="131"/>
    </row>
    <row r="23" spans="1:13" s="10" customFormat="1" ht="24">
      <c r="A23" s="236">
        <f t="shared" si="0"/>
        <v>7</v>
      </c>
      <c r="B23" s="140">
        <v>44067</v>
      </c>
      <c r="C23" s="141">
        <v>294.97</v>
      </c>
      <c r="D23" s="141">
        <v>0.525</v>
      </c>
      <c r="E23" s="146">
        <f t="shared" si="1"/>
        <v>0.045360000000000004</v>
      </c>
      <c r="F23" s="35">
        <f t="shared" si="2"/>
        <v>62.13267666666667</v>
      </c>
      <c r="G23" s="142">
        <f t="shared" si="3"/>
        <v>2.8183382136000006</v>
      </c>
      <c r="H23" s="253" t="s">
        <v>52</v>
      </c>
      <c r="I23" s="141">
        <v>60.93914</v>
      </c>
      <c r="J23" s="141">
        <v>67.76518</v>
      </c>
      <c r="K23" s="141">
        <v>57.69371</v>
      </c>
      <c r="L23" s="131"/>
      <c r="M23" s="131"/>
    </row>
    <row r="24" spans="1:13" s="10" customFormat="1" ht="24">
      <c r="A24" s="236">
        <f t="shared" si="0"/>
        <v>8</v>
      </c>
      <c r="B24" s="140">
        <v>44082</v>
      </c>
      <c r="C24" s="141">
        <v>294.78</v>
      </c>
      <c r="D24" s="141">
        <v>0.087</v>
      </c>
      <c r="E24" s="146">
        <f t="shared" si="1"/>
        <v>0.0075168</v>
      </c>
      <c r="F24" s="35">
        <f t="shared" si="2"/>
        <v>23.417939999999998</v>
      </c>
      <c r="G24" s="142">
        <f t="shared" si="3"/>
        <v>0.17602797139199997</v>
      </c>
      <c r="H24" s="253" t="s">
        <v>53</v>
      </c>
      <c r="I24" s="141">
        <v>18.89305</v>
      </c>
      <c r="J24" s="141">
        <v>23.26354</v>
      </c>
      <c r="K24" s="141">
        <v>28.09723</v>
      </c>
      <c r="L24" s="131"/>
      <c r="M24" s="131"/>
    </row>
    <row r="25" spans="1:13" s="10" customFormat="1" ht="24">
      <c r="A25" s="236">
        <f t="shared" si="0"/>
        <v>9</v>
      </c>
      <c r="B25" s="140">
        <v>44088</v>
      </c>
      <c r="C25" s="141">
        <v>294.86</v>
      </c>
      <c r="D25" s="141">
        <v>0.211</v>
      </c>
      <c r="E25" s="146">
        <f t="shared" si="1"/>
        <v>0.0182304</v>
      </c>
      <c r="F25" s="35">
        <f t="shared" si="2"/>
        <v>40.84245666666666</v>
      </c>
      <c r="G25" s="142">
        <f t="shared" si="3"/>
        <v>0.7445743220159999</v>
      </c>
      <c r="H25" s="253" t="s">
        <v>54</v>
      </c>
      <c r="I25" s="141">
        <v>34.59382</v>
      </c>
      <c r="J25" s="141">
        <v>39.87957</v>
      </c>
      <c r="K25" s="141">
        <v>48.05398</v>
      </c>
      <c r="L25" s="131"/>
      <c r="M25" s="131"/>
    </row>
    <row r="26" spans="1:13" s="10" customFormat="1" ht="24">
      <c r="A26" s="236">
        <f t="shared" si="0"/>
        <v>10</v>
      </c>
      <c r="B26" s="140">
        <v>44096</v>
      </c>
      <c r="C26" s="141">
        <v>294.78</v>
      </c>
      <c r="D26" s="141">
        <v>0.069</v>
      </c>
      <c r="E26" s="146">
        <f t="shared" si="1"/>
        <v>0.005961600000000001</v>
      </c>
      <c r="F26" s="35">
        <f t="shared" si="2"/>
        <v>43.66353</v>
      </c>
      <c r="G26" s="142">
        <f t="shared" si="3"/>
        <v>0.2603045004480001</v>
      </c>
      <c r="H26" s="253" t="s">
        <v>55</v>
      </c>
      <c r="I26" s="141">
        <v>45.5329</v>
      </c>
      <c r="J26" s="141">
        <v>50.54704</v>
      </c>
      <c r="K26" s="141">
        <v>34.91065</v>
      </c>
      <c r="L26" s="131"/>
      <c r="M26" s="131"/>
    </row>
    <row r="27" spans="1:13" s="10" customFormat="1" ht="24">
      <c r="A27" s="236">
        <f t="shared" si="0"/>
        <v>11</v>
      </c>
      <c r="B27" s="140">
        <v>44109</v>
      </c>
      <c r="C27" s="141">
        <v>294.83</v>
      </c>
      <c r="D27" s="141">
        <v>0.186</v>
      </c>
      <c r="E27" s="146">
        <f t="shared" si="1"/>
        <v>0.016070400000000002</v>
      </c>
      <c r="F27" s="35">
        <f t="shared" si="2"/>
        <v>54.96008333333333</v>
      </c>
      <c r="G27" s="142">
        <f t="shared" si="3"/>
        <v>0.8832305232000001</v>
      </c>
      <c r="H27" s="253" t="s">
        <v>56</v>
      </c>
      <c r="I27" s="141">
        <v>61.10681</v>
      </c>
      <c r="J27" s="141">
        <v>38.79396</v>
      </c>
      <c r="K27" s="141">
        <v>64.97948</v>
      </c>
      <c r="L27" s="131"/>
      <c r="M27" s="131"/>
    </row>
    <row r="28" spans="1:13" s="10" customFormat="1" ht="24">
      <c r="A28" s="236">
        <f t="shared" si="0"/>
        <v>12</v>
      </c>
      <c r="B28" s="140">
        <v>44119</v>
      </c>
      <c r="C28" s="141">
        <v>294.84</v>
      </c>
      <c r="D28" s="141">
        <v>0.082</v>
      </c>
      <c r="E28" s="146">
        <f t="shared" si="1"/>
        <v>0.0070848000000000005</v>
      </c>
      <c r="F28" s="35">
        <f t="shared" si="2"/>
        <v>67.96927</v>
      </c>
      <c r="G28" s="142">
        <f t="shared" si="3"/>
        <v>0.481548684096</v>
      </c>
      <c r="H28" s="253" t="s">
        <v>57</v>
      </c>
      <c r="I28" s="141">
        <v>65.60418</v>
      </c>
      <c r="J28" s="141">
        <v>66.02352</v>
      </c>
      <c r="K28" s="141">
        <v>72.28011</v>
      </c>
      <c r="L28" s="131"/>
      <c r="M28" s="131"/>
    </row>
    <row r="29" spans="1:13" s="10" customFormat="1" ht="24">
      <c r="A29" s="236">
        <f t="shared" si="0"/>
        <v>13</v>
      </c>
      <c r="B29" s="140">
        <v>44124</v>
      </c>
      <c r="C29" s="141">
        <v>294.94</v>
      </c>
      <c r="D29" s="141">
        <v>0.366</v>
      </c>
      <c r="E29" s="146">
        <f t="shared" si="1"/>
        <v>0.0316224</v>
      </c>
      <c r="F29" s="35">
        <f t="shared" si="2"/>
        <v>78.31508000000001</v>
      </c>
      <c r="G29" s="142">
        <f t="shared" si="3"/>
        <v>2.4765107857920006</v>
      </c>
      <c r="H29" s="253" t="s">
        <v>58</v>
      </c>
      <c r="I29" s="141">
        <v>71.67881</v>
      </c>
      <c r="J29" s="141">
        <v>70.86286</v>
      </c>
      <c r="K29" s="141">
        <v>92.40357</v>
      </c>
      <c r="L29" s="131"/>
      <c r="M29" s="131"/>
    </row>
    <row r="30" spans="1:13" s="10" customFormat="1" ht="24">
      <c r="A30" s="236">
        <f t="shared" si="0"/>
        <v>14</v>
      </c>
      <c r="B30" s="140">
        <v>44138</v>
      </c>
      <c r="C30" s="141">
        <v>294.78</v>
      </c>
      <c r="D30" s="141">
        <v>0.048</v>
      </c>
      <c r="E30" s="146">
        <f t="shared" si="1"/>
        <v>0.0041472</v>
      </c>
      <c r="F30" s="35">
        <f t="shared" si="2"/>
        <v>51.07556666666667</v>
      </c>
      <c r="G30" s="142">
        <f t="shared" si="3"/>
        <v>0.21182059008</v>
      </c>
      <c r="H30" s="253" t="s">
        <v>59</v>
      </c>
      <c r="I30" s="141">
        <v>43.00317</v>
      </c>
      <c r="J30" s="141">
        <v>56.73539</v>
      </c>
      <c r="K30" s="141">
        <v>53.48814</v>
      </c>
      <c r="L30" s="131"/>
      <c r="M30" s="131"/>
    </row>
    <row r="31" spans="1:13" s="10" customFormat="1" ht="24">
      <c r="A31" s="236">
        <f t="shared" si="0"/>
        <v>15</v>
      </c>
      <c r="B31" s="140">
        <v>44146</v>
      </c>
      <c r="C31" s="141">
        <v>294.76</v>
      </c>
      <c r="D31" s="141">
        <v>0.056</v>
      </c>
      <c r="E31" s="141">
        <f t="shared" si="1"/>
        <v>0.0048384000000000005</v>
      </c>
      <c r="F31" s="35">
        <f t="shared" si="2"/>
        <v>35.05582333333333</v>
      </c>
      <c r="G31" s="142">
        <f t="shared" si="3"/>
        <v>0.169614095616</v>
      </c>
      <c r="H31" s="253" t="s">
        <v>60</v>
      </c>
      <c r="I31" s="141">
        <v>35.10743</v>
      </c>
      <c r="J31" s="141">
        <v>36.53778</v>
      </c>
      <c r="K31" s="141">
        <v>33.52226</v>
      </c>
      <c r="L31" s="131"/>
      <c r="M31" s="131"/>
    </row>
    <row r="32" spans="1:13" s="10" customFormat="1" ht="24">
      <c r="A32" s="236">
        <f t="shared" si="0"/>
        <v>16</v>
      </c>
      <c r="B32" s="140">
        <v>44153</v>
      </c>
      <c r="C32" s="141">
        <v>294.75</v>
      </c>
      <c r="D32" s="141">
        <v>0.036</v>
      </c>
      <c r="E32" s="146">
        <f t="shared" si="1"/>
        <v>0.0031104</v>
      </c>
      <c r="F32" s="35">
        <f t="shared" si="2"/>
        <v>28.87091666666667</v>
      </c>
      <c r="G32" s="142">
        <f t="shared" si="3"/>
        <v>0.08980009920000001</v>
      </c>
      <c r="H32" s="253" t="s">
        <v>61</v>
      </c>
      <c r="I32" s="141">
        <v>35.42928</v>
      </c>
      <c r="J32" s="141">
        <v>27.80964</v>
      </c>
      <c r="K32" s="141">
        <v>23.37383</v>
      </c>
      <c r="L32" s="131"/>
      <c r="M32" s="131"/>
    </row>
    <row r="33" spans="1:13" s="10" customFormat="1" ht="24">
      <c r="A33" s="236">
        <f t="shared" si="0"/>
        <v>17</v>
      </c>
      <c r="B33" s="140">
        <v>44168</v>
      </c>
      <c r="C33" s="141">
        <v>294.83</v>
      </c>
      <c r="D33" s="141">
        <v>0.183</v>
      </c>
      <c r="E33" s="146">
        <f t="shared" si="1"/>
        <v>0.0158112</v>
      </c>
      <c r="F33" s="35">
        <f t="shared" si="2"/>
        <v>40.14764</v>
      </c>
      <c r="G33" s="142">
        <f t="shared" si="3"/>
        <v>0.634782365568</v>
      </c>
      <c r="H33" s="253" t="s">
        <v>62</v>
      </c>
      <c r="I33" s="141">
        <v>41.37584</v>
      </c>
      <c r="J33" s="141">
        <v>40.13779</v>
      </c>
      <c r="K33" s="141">
        <v>38.92929</v>
      </c>
      <c r="L33" s="131"/>
      <c r="M33" s="131"/>
    </row>
    <row r="34" spans="1:13" s="10" customFormat="1" ht="24">
      <c r="A34" s="236">
        <f t="shared" si="0"/>
        <v>18</v>
      </c>
      <c r="B34" s="140">
        <v>44187</v>
      </c>
      <c r="C34" s="141">
        <v>294.82</v>
      </c>
      <c r="D34" s="141">
        <v>0.1</v>
      </c>
      <c r="E34" s="146">
        <f t="shared" si="1"/>
        <v>0.00864</v>
      </c>
      <c r="F34" s="35">
        <f t="shared" si="2"/>
        <v>26.259893333333334</v>
      </c>
      <c r="G34" s="142">
        <f t="shared" si="3"/>
        <v>0.2268854784</v>
      </c>
      <c r="H34" s="253" t="s">
        <v>63</v>
      </c>
      <c r="I34" s="141">
        <v>33.14493</v>
      </c>
      <c r="J34" s="141">
        <v>26.49053</v>
      </c>
      <c r="K34" s="141">
        <v>19.14422</v>
      </c>
      <c r="L34" s="131"/>
      <c r="M34" s="131"/>
    </row>
    <row r="35" spans="1:13" s="10" customFormat="1" ht="24">
      <c r="A35" s="236">
        <f t="shared" si="0"/>
        <v>19</v>
      </c>
      <c r="B35" s="140">
        <v>44202</v>
      </c>
      <c r="C35" s="141">
        <v>294.78</v>
      </c>
      <c r="D35" s="141">
        <v>0.057</v>
      </c>
      <c r="E35" s="146">
        <f t="shared" si="1"/>
        <v>0.0049248</v>
      </c>
      <c r="F35" s="35">
        <f t="shared" si="2"/>
        <v>8.958836666666667</v>
      </c>
      <c r="G35" s="142">
        <f t="shared" si="3"/>
        <v>0.044120478816</v>
      </c>
      <c r="H35" s="253" t="s">
        <v>64</v>
      </c>
      <c r="I35" s="141">
        <v>3.84011</v>
      </c>
      <c r="J35" s="141">
        <v>4.67491</v>
      </c>
      <c r="K35" s="141">
        <v>18.36149</v>
      </c>
      <c r="L35" s="131"/>
      <c r="M35" s="131"/>
    </row>
    <row r="36" spans="1:13" s="10" customFormat="1" ht="24">
      <c r="A36" s="236">
        <f t="shared" si="0"/>
        <v>20</v>
      </c>
      <c r="B36" s="140">
        <v>44214</v>
      </c>
      <c r="C36" s="141">
        <v>294.8</v>
      </c>
      <c r="D36" s="141">
        <v>0.083</v>
      </c>
      <c r="E36" s="146">
        <f t="shared" si="1"/>
        <v>0.007171200000000001</v>
      </c>
      <c r="F36" s="35">
        <f t="shared" si="2"/>
        <v>14.983470000000002</v>
      </c>
      <c r="G36" s="142">
        <f t="shared" si="3"/>
        <v>0.10744946006400002</v>
      </c>
      <c r="H36" s="253" t="s">
        <v>65</v>
      </c>
      <c r="I36" s="141">
        <v>15.32285</v>
      </c>
      <c r="J36" s="141">
        <v>14.40733</v>
      </c>
      <c r="K36" s="141">
        <v>15.22023</v>
      </c>
      <c r="L36" s="131"/>
      <c r="M36" s="131"/>
    </row>
    <row r="37" spans="1:13" s="10" customFormat="1" ht="24">
      <c r="A37" s="236">
        <f t="shared" si="0"/>
        <v>21</v>
      </c>
      <c r="B37" s="140">
        <v>44229</v>
      </c>
      <c r="C37" s="141">
        <v>294.75</v>
      </c>
      <c r="D37" s="141">
        <v>0.044</v>
      </c>
      <c r="E37" s="146">
        <f t="shared" si="1"/>
        <v>0.0038016</v>
      </c>
      <c r="F37" s="35">
        <f>+AVERAGE(I37:K37)</f>
        <v>2.6581733333333335</v>
      </c>
      <c r="G37" s="142">
        <f>F37*E37</f>
        <v>0.010105311744000001</v>
      </c>
      <c r="H37" s="253" t="s">
        <v>66</v>
      </c>
      <c r="I37" s="141">
        <v>1.37936</v>
      </c>
      <c r="J37" s="141">
        <v>5.64314</v>
      </c>
      <c r="K37" s="141">
        <v>0.95202</v>
      </c>
      <c r="L37" s="131"/>
      <c r="M37" s="131"/>
    </row>
    <row r="38" spans="1:13" s="10" customFormat="1" ht="24">
      <c r="A38" s="236">
        <f t="shared" si="0"/>
        <v>22</v>
      </c>
      <c r="B38" s="140">
        <v>44242</v>
      </c>
      <c r="C38" s="141">
        <v>294.72</v>
      </c>
      <c r="D38" s="141">
        <v>0.041</v>
      </c>
      <c r="E38" s="146">
        <f t="shared" si="1"/>
        <v>0.0035424000000000002</v>
      </c>
      <c r="F38" s="35">
        <f t="shared" si="2"/>
        <v>5.86446</v>
      </c>
      <c r="G38" s="142">
        <f t="shared" si="3"/>
        <v>0.020774263104</v>
      </c>
      <c r="H38" s="253" t="s">
        <v>43</v>
      </c>
      <c r="I38" s="141">
        <v>9.68955</v>
      </c>
      <c r="J38" s="141">
        <v>2.66791</v>
      </c>
      <c r="K38" s="141">
        <v>5.23592</v>
      </c>
      <c r="L38" s="131"/>
      <c r="M38" s="131"/>
    </row>
    <row r="39" spans="1:13" s="10" customFormat="1" ht="24">
      <c r="A39" s="236">
        <f t="shared" si="0"/>
        <v>23</v>
      </c>
      <c r="B39" s="140">
        <v>44258</v>
      </c>
      <c r="C39" s="141">
        <v>294.75</v>
      </c>
      <c r="D39" s="141">
        <v>0.041</v>
      </c>
      <c r="E39" s="146">
        <f t="shared" si="1"/>
        <v>0.0035424000000000002</v>
      </c>
      <c r="F39" s="35">
        <f t="shared" si="2"/>
        <v>10.30869</v>
      </c>
      <c r="G39" s="142">
        <f t="shared" si="3"/>
        <v>0.036517503456</v>
      </c>
      <c r="H39" s="253" t="s">
        <v>44</v>
      </c>
      <c r="I39" s="141">
        <v>2.3133</v>
      </c>
      <c r="J39" s="141">
        <v>12.24161</v>
      </c>
      <c r="K39" s="141">
        <v>16.37116</v>
      </c>
      <c r="L39" s="131"/>
      <c r="M39" s="131"/>
    </row>
    <row r="40" spans="1:13" s="190" customFormat="1" ht="24.75" thickBot="1">
      <c r="A40" s="238">
        <f t="shared" si="0"/>
        <v>24</v>
      </c>
      <c r="B40" s="185">
        <v>44277</v>
      </c>
      <c r="C40" s="186">
        <v>294.72</v>
      </c>
      <c r="D40" s="186">
        <v>0.027</v>
      </c>
      <c r="E40" s="201">
        <f t="shared" si="1"/>
        <v>0.0023328</v>
      </c>
      <c r="F40" s="187">
        <f t="shared" si="2"/>
        <v>24.281436666666668</v>
      </c>
      <c r="G40" s="188">
        <f t="shared" si="3"/>
        <v>0.056643735456</v>
      </c>
      <c r="H40" s="254" t="s">
        <v>45</v>
      </c>
      <c r="I40" s="186">
        <v>17.9321</v>
      </c>
      <c r="J40" s="186">
        <v>37.42219</v>
      </c>
      <c r="K40" s="186">
        <v>17.49002</v>
      </c>
      <c r="L40" s="189"/>
      <c r="M40" s="189"/>
    </row>
    <row r="41" spans="1:13" s="10" customFormat="1" ht="24">
      <c r="A41" s="236">
        <v>1</v>
      </c>
      <c r="B41" s="140">
        <v>44291</v>
      </c>
      <c r="C41" s="141">
        <v>294.78</v>
      </c>
      <c r="D41" s="141">
        <v>0.049</v>
      </c>
      <c r="E41" s="146">
        <f t="shared" si="1"/>
        <v>0.0042336000000000006</v>
      </c>
      <c r="F41" s="35">
        <f t="shared" si="2"/>
        <v>30.768946666666668</v>
      </c>
      <c r="G41" s="142">
        <f t="shared" si="3"/>
        <v>0.13026341260800003</v>
      </c>
      <c r="H41" s="253" t="s">
        <v>67</v>
      </c>
      <c r="I41" s="141">
        <v>44.92029</v>
      </c>
      <c r="J41" s="141">
        <v>27.73536</v>
      </c>
      <c r="K41" s="141">
        <v>19.65119</v>
      </c>
      <c r="L41" s="131"/>
      <c r="M41" s="131"/>
    </row>
    <row r="42" spans="1:13" s="10" customFormat="1" ht="24">
      <c r="A42" s="236">
        <f t="shared" si="0"/>
        <v>2</v>
      </c>
      <c r="B42" s="140">
        <v>44318</v>
      </c>
      <c r="C42" s="141">
        <v>294.84</v>
      </c>
      <c r="D42" s="141">
        <v>0.123</v>
      </c>
      <c r="E42" s="146">
        <f t="shared" si="1"/>
        <v>0.0106272</v>
      </c>
      <c r="F42" s="35">
        <f t="shared" si="2"/>
        <v>20.615109999999998</v>
      </c>
      <c r="G42" s="142">
        <f t="shared" si="3"/>
        <v>0.21908089699199998</v>
      </c>
      <c r="H42" s="253" t="s">
        <v>68</v>
      </c>
      <c r="I42" s="141">
        <v>15.38101</v>
      </c>
      <c r="J42" s="141">
        <v>17.76252</v>
      </c>
      <c r="K42" s="141">
        <v>28.7018</v>
      </c>
      <c r="L42" s="131"/>
      <c r="M42" s="131"/>
    </row>
    <row r="43" spans="1:13" s="10" customFormat="1" ht="24">
      <c r="A43" s="236">
        <f t="shared" si="0"/>
        <v>3</v>
      </c>
      <c r="B43" s="140">
        <v>44333</v>
      </c>
      <c r="C43" s="141">
        <v>294.7</v>
      </c>
      <c r="D43" s="141">
        <v>0.03</v>
      </c>
      <c r="E43" s="146">
        <f t="shared" si="1"/>
        <v>0.002592</v>
      </c>
      <c r="F43" s="35">
        <f t="shared" si="2"/>
        <v>70.99653666666667</v>
      </c>
      <c r="G43" s="142">
        <f t="shared" si="3"/>
        <v>0.18402302304</v>
      </c>
      <c r="H43" s="253" t="s">
        <v>48</v>
      </c>
      <c r="I43" s="141">
        <v>69.61239</v>
      </c>
      <c r="J43" s="141">
        <v>63.79121</v>
      </c>
      <c r="K43" s="141">
        <v>79.58601</v>
      </c>
      <c r="L43" s="131"/>
      <c r="M43" s="131"/>
    </row>
    <row r="44" spans="1:16" s="211" customFormat="1" ht="24">
      <c r="A44" s="239">
        <f t="shared" si="0"/>
        <v>4</v>
      </c>
      <c r="B44" s="216">
        <v>44354</v>
      </c>
      <c r="C44" s="217">
        <v>294.76</v>
      </c>
      <c r="D44" s="217"/>
      <c r="E44" s="217"/>
      <c r="F44" s="217"/>
      <c r="G44" s="217"/>
      <c r="H44" s="255" t="s">
        <v>69</v>
      </c>
      <c r="I44" s="217">
        <v>208.69929</v>
      </c>
      <c r="J44" s="217">
        <v>178.37947</v>
      </c>
      <c r="K44" s="217">
        <v>196.25203</v>
      </c>
      <c r="L44" s="213"/>
      <c r="M44" s="217">
        <v>0.072</v>
      </c>
      <c r="N44" s="218">
        <f>SUM(M44*0.0864)</f>
        <v>0.0062208</v>
      </c>
      <c r="O44" s="210">
        <f>+AVERAGE(I44:K44)</f>
        <v>194.44359666666665</v>
      </c>
      <c r="P44" s="212">
        <f>O44*N44</f>
        <v>1.2095947261439999</v>
      </c>
    </row>
    <row r="45" spans="1:13" s="10" customFormat="1" ht="24">
      <c r="A45" s="236">
        <f t="shared" si="0"/>
        <v>5</v>
      </c>
      <c r="B45" s="140">
        <v>44365</v>
      </c>
      <c r="C45" s="141">
        <v>294.87</v>
      </c>
      <c r="D45" s="141">
        <v>0.235</v>
      </c>
      <c r="E45" s="146">
        <f t="shared" si="1"/>
        <v>0.020304</v>
      </c>
      <c r="F45" s="35">
        <f t="shared" si="2"/>
        <v>31.683549999999997</v>
      </c>
      <c r="G45" s="142">
        <f t="shared" si="3"/>
        <v>0.6433027991999999</v>
      </c>
      <c r="H45" s="253" t="s">
        <v>70</v>
      </c>
      <c r="I45" s="141">
        <v>38.25096</v>
      </c>
      <c r="J45" s="141">
        <v>33.74104</v>
      </c>
      <c r="K45" s="141">
        <v>23.05865</v>
      </c>
      <c r="L45" s="131"/>
      <c r="M45" s="131"/>
    </row>
    <row r="46" spans="1:13" s="10" customFormat="1" ht="24">
      <c r="A46" s="236">
        <f t="shared" si="0"/>
        <v>6</v>
      </c>
      <c r="B46" s="140">
        <v>44369</v>
      </c>
      <c r="C46" s="141">
        <v>294.86</v>
      </c>
      <c r="D46" s="141">
        <v>0.214</v>
      </c>
      <c r="E46" s="146">
        <f t="shared" si="1"/>
        <v>0.018489600000000002</v>
      </c>
      <c r="F46" s="35">
        <f t="shared" si="2"/>
        <v>26.348723333333336</v>
      </c>
      <c r="G46" s="142">
        <f t="shared" si="3"/>
        <v>0.4871773549440001</v>
      </c>
      <c r="H46" s="253" t="s">
        <v>71</v>
      </c>
      <c r="I46" s="141">
        <v>25.5504</v>
      </c>
      <c r="J46" s="141">
        <v>25.72931</v>
      </c>
      <c r="K46" s="141">
        <v>27.76646</v>
      </c>
      <c r="L46" s="131"/>
      <c r="M46" s="131"/>
    </row>
    <row r="47" spans="1:13" s="10" customFormat="1" ht="24">
      <c r="A47" s="236">
        <f t="shared" si="0"/>
        <v>7</v>
      </c>
      <c r="B47" s="140">
        <v>44384</v>
      </c>
      <c r="C47" s="141">
        <v>294.86</v>
      </c>
      <c r="D47" s="141">
        <v>0.228</v>
      </c>
      <c r="E47" s="146">
        <f t="shared" si="1"/>
        <v>0.0196992</v>
      </c>
      <c r="F47" s="35">
        <f t="shared" si="2"/>
        <v>15.4691</v>
      </c>
      <c r="G47" s="142">
        <f t="shared" si="3"/>
        <v>0.30472889472</v>
      </c>
      <c r="H47" s="253" t="s">
        <v>52</v>
      </c>
      <c r="I47" s="141">
        <v>14.46879</v>
      </c>
      <c r="J47" s="141">
        <v>20.2855</v>
      </c>
      <c r="K47" s="141">
        <v>11.65301</v>
      </c>
      <c r="L47" s="131"/>
      <c r="M47" s="131"/>
    </row>
    <row r="48" spans="1:16" s="211" customFormat="1" ht="24">
      <c r="A48" s="239">
        <f t="shared" si="0"/>
        <v>8</v>
      </c>
      <c r="B48" s="216">
        <v>44391</v>
      </c>
      <c r="C48" s="217">
        <v>294.86</v>
      </c>
      <c r="D48" s="217"/>
      <c r="E48" s="217"/>
      <c r="F48" s="217"/>
      <c r="G48" s="217"/>
      <c r="H48" s="255" t="s">
        <v>53</v>
      </c>
      <c r="I48" s="217">
        <v>2.7499</v>
      </c>
      <c r="J48" s="217">
        <v>5.06894</v>
      </c>
      <c r="K48" s="217">
        <v>1.00966</v>
      </c>
      <c r="L48" s="213"/>
      <c r="M48" s="217">
        <v>0.256</v>
      </c>
      <c r="N48" s="218">
        <f>SUM(M48*0.0864)</f>
        <v>0.022118400000000003</v>
      </c>
      <c r="O48" s="210">
        <f>+AVERAGE(I48:K48)</f>
        <v>2.942833333333333</v>
      </c>
      <c r="P48" s="212">
        <f>O48*N48</f>
        <v>0.0650907648</v>
      </c>
    </row>
    <row r="49" spans="1:13" s="10" customFormat="1" ht="24">
      <c r="A49" s="236">
        <f t="shared" si="0"/>
        <v>9</v>
      </c>
      <c r="B49" s="140">
        <v>44393</v>
      </c>
      <c r="C49" s="141">
        <v>295.27</v>
      </c>
      <c r="D49" s="141">
        <v>2.675</v>
      </c>
      <c r="E49" s="146">
        <f>SUM(D49*0.0864)</f>
        <v>0.23112</v>
      </c>
      <c r="F49" s="35">
        <f>+AVERAGE(I49:K49)</f>
        <v>74.46788666666667</v>
      </c>
      <c r="G49" s="142">
        <f>F49*E49</f>
        <v>17.2110179664</v>
      </c>
      <c r="H49" s="253" t="s">
        <v>54</v>
      </c>
      <c r="I49" s="141">
        <v>71.1989</v>
      </c>
      <c r="J49" s="141">
        <v>86.64324</v>
      </c>
      <c r="K49" s="141">
        <v>65.56152</v>
      </c>
      <c r="L49" s="131"/>
      <c r="M49" s="131"/>
    </row>
    <row r="50" spans="1:13" s="10" customFormat="1" ht="24">
      <c r="A50" s="236">
        <f t="shared" si="0"/>
        <v>10</v>
      </c>
      <c r="B50" s="140">
        <v>44417</v>
      </c>
      <c r="C50" s="141">
        <v>294.72</v>
      </c>
      <c r="D50" s="141">
        <v>0.073</v>
      </c>
      <c r="E50" s="146">
        <f t="shared" si="1"/>
        <v>0.0063072</v>
      </c>
      <c r="F50" s="35">
        <f t="shared" si="2"/>
        <v>58.57728666666666</v>
      </c>
      <c r="G50" s="142">
        <f t="shared" si="3"/>
        <v>0.36945866246399994</v>
      </c>
      <c r="H50" s="253" t="s">
        <v>55</v>
      </c>
      <c r="I50" s="141">
        <v>46.07688</v>
      </c>
      <c r="J50" s="141">
        <v>58.38898</v>
      </c>
      <c r="K50" s="141">
        <v>71.266</v>
      </c>
      <c r="L50" s="131"/>
      <c r="M50" s="131"/>
    </row>
    <row r="51" spans="1:16" s="211" customFormat="1" ht="24">
      <c r="A51" s="239">
        <f t="shared" si="0"/>
        <v>11</v>
      </c>
      <c r="B51" s="216">
        <v>44423</v>
      </c>
      <c r="C51" s="217">
        <v>294.74</v>
      </c>
      <c r="D51" s="217"/>
      <c r="E51" s="217"/>
      <c r="F51" s="217"/>
      <c r="G51" s="217"/>
      <c r="H51" s="255" t="s">
        <v>56</v>
      </c>
      <c r="I51" s="217">
        <v>50.37538</v>
      </c>
      <c r="J51" s="217">
        <v>34.80278</v>
      </c>
      <c r="K51" s="217">
        <v>77.46219</v>
      </c>
      <c r="L51" s="213"/>
      <c r="M51" s="217">
        <v>0.111</v>
      </c>
      <c r="N51" s="218">
        <f aca="true" t="shared" si="4" ref="N51:N56">SUM(M51*0.0864)</f>
        <v>0.0095904</v>
      </c>
      <c r="O51" s="210">
        <f aca="true" t="shared" si="5" ref="O51:O56">+AVERAGE(I51:K51)</f>
        <v>54.21345</v>
      </c>
      <c r="P51" s="212">
        <f aca="true" t="shared" si="6" ref="P51:P56">O51*N51</f>
        <v>0.51992867088</v>
      </c>
    </row>
    <row r="52" spans="1:16" s="221" customFormat="1" ht="24">
      <c r="A52" s="239">
        <f t="shared" si="0"/>
        <v>12</v>
      </c>
      <c r="B52" s="219">
        <v>44431</v>
      </c>
      <c r="C52" s="220">
        <v>294.68</v>
      </c>
      <c r="D52" s="220"/>
      <c r="E52" s="220"/>
      <c r="F52" s="220"/>
      <c r="G52" s="220"/>
      <c r="H52" s="255" t="s">
        <v>57</v>
      </c>
      <c r="I52" s="220">
        <v>48.65151</v>
      </c>
      <c r="J52" s="220">
        <v>71.3992</v>
      </c>
      <c r="K52" s="220">
        <v>33.93822</v>
      </c>
      <c r="L52" s="222"/>
      <c r="M52" s="220">
        <v>0.051</v>
      </c>
      <c r="N52" s="214">
        <f t="shared" si="4"/>
        <v>0.0044063999999999996</v>
      </c>
      <c r="O52" s="210">
        <f t="shared" si="5"/>
        <v>51.32964333333333</v>
      </c>
      <c r="P52" s="212">
        <f t="shared" si="6"/>
        <v>0.22617894038399997</v>
      </c>
    </row>
    <row r="53" spans="1:16" s="211" customFormat="1" ht="24">
      <c r="A53" s="239">
        <f t="shared" si="0"/>
        <v>13</v>
      </c>
      <c r="B53" s="209">
        <v>44445</v>
      </c>
      <c r="C53" s="210">
        <v>294.71</v>
      </c>
      <c r="D53" s="217"/>
      <c r="E53" s="217"/>
      <c r="F53" s="217"/>
      <c r="G53" s="217"/>
      <c r="H53" s="255" t="s">
        <v>58</v>
      </c>
      <c r="I53" s="212">
        <v>0.67064</v>
      </c>
      <c r="J53" s="212">
        <v>3.3106</v>
      </c>
      <c r="K53" s="212">
        <v>2.18402</v>
      </c>
      <c r="L53" s="213"/>
      <c r="M53" s="210">
        <v>0.064</v>
      </c>
      <c r="N53" s="214">
        <f t="shared" si="4"/>
        <v>0.005529600000000001</v>
      </c>
      <c r="O53" s="210">
        <f t="shared" si="5"/>
        <v>2.0550866666666665</v>
      </c>
      <c r="P53" s="212">
        <f t="shared" si="6"/>
        <v>0.011363807232000001</v>
      </c>
    </row>
    <row r="54" spans="1:16" s="211" customFormat="1" ht="24">
      <c r="A54" s="239">
        <f t="shared" si="0"/>
        <v>14</v>
      </c>
      <c r="B54" s="215">
        <v>44449</v>
      </c>
      <c r="C54" s="210">
        <v>294.81</v>
      </c>
      <c r="D54" s="217"/>
      <c r="E54" s="217"/>
      <c r="F54" s="217"/>
      <c r="G54" s="217"/>
      <c r="H54" s="255" t="s">
        <v>59</v>
      </c>
      <c r="I54" s="212">
        <v>0</v>
      </c>
      <c r="J54" s="212">
        <v>0</v>
      </c>
      <c r="K54" s="212">
        <v>0</v>
      </c>
      <c r="L54" s="213"/>
      <c r="M54" s="210">
        <v>0.191</v>
      </c>
      <c r="N54" s="214">
        <f t="shared" si="4"/>
        <v>0.0165024</v>
      </c>
      <c r="O54" s="210">
        <f t="shared" si="5"/>
        <v>0</v>
      </c>
      <c r="P54" s="212">
        <f t="shared" si="6"/>
        <v>0</v>
      </c>
    </row>
    <row r="55" spans="1:16" s="211" customFormat="1" ht="24">
      <c r="A55" s="239">
        <f t="shared" si="0"/>
        <v>15</v>
      </c>
      <c r="B55" s="215">
        <v>44452</v>
      </c>
      <c r="C55" s="210">
        <v>294.72</v>
      </c>
      <c r="D55" s="217"/>
      <c r="E55" s="217"/>
      <c r="F55" s="217"/>
      <c r="G55" s="217"/>
      <c r="H55" s="255" t="s">
        <v>60</v>
      </c>
      <c r="I55" s="212">
        <v>0</v>
      </c>
      <c r="J55" s="212">
        <v>0</v>
      </c>
      <c r="K55" s="212">
        <v>0</v>
      </c>
      <c r="L55" s="213"/>
      <c r="M55" s="210">
        <v>0.068</v>
      </c>
      <c r="N55" s="214">
        <f t="shared" si="4"/>
        <v>0.0058752000000000006</v>
      </c>
      <c r="O55" s="210">
        <f t="shared" si="5"/>
        <v>0</v>
      </c>
      <c r="P55" s="212">
        <f t="shared" si="6"/>
        <v>0</v>
      </c>
    </row>
    <row r="56" spans="1:16" s="211" customFormat="1" ht="24">
      <c r="A56" s="239">
        <f t="shared" si="0"/>
        <v>16</v>
      </c>
      <c r="B56" s="215">
        <v>44473</v>
      </c>
      <c r="C56" s="210">
        <v>294.73</v>
      </c>
      <c r="D56" s="217"/>
      <c r="E56" s="217"/>
      <c r="F56" s="217"/>
      <c r="G56" s="217"/>
      <c r="H56" s="255" t="s">
        <v>61</v>
      </c>
      <c r="I56" s="212">
        <v>12.82816</v>
      </c>
      <c r="J56" s="212">
        <v>0.73795</v>
      </c>
      <c r="K56" s="212">
        <v>3.54553</v>
      </c>
      <c r="L56" s="213"/>
      <c r="M56" s="210">
        <v>0.105</v>
      </c>
      <c r="N56" s="214">
        <f t="shared" si="4"/>
        <v>0.009072</v>
      </c>
      <c r="O56" s="210">
        <f t="shared" si="5"/>
        <v>5.703880000000001</v>
      </c>
      <c r="P56" s="212">
        <f t="shared" si="6"/>
        <v>0.051745599360000005</v>
      </c>
    </row>
    <row r="57" spans="1:13" s="10" customFormat="1" ht="24">
      <c r="A57" s="236">
        <f t="shared" si="0"/>
        <v>17</v>
      </c>
      <c r="B57" s="175">
        <v>44481</v>
      </c>
      <c r="C57" s="35">
        <v>294.76</v>
      </c>
      <c r="D57" s="35">
        <v>0.112</v>
      </c>
      <c r="E57" s="256">
        <f t="shared" si="1"/>
        <v>0.009676800000000001</v>
      </c>
      <c r="F57" s="35">
        <f t="shared" si="2"/>
        <v>11.352179999999999</v>
      </c>
      <c r="G57" s="142">
        <f t="shared" si="3"/>
        <v>0.109852775424</v>
      </c>
      <c r="H57" s="253" t="s">
        <v>62</v>
      </c>
      <c r="I57" s="142">
        <v>15.69644</v>
      </c>
      <c r="J57" s="142">
        <v>13.60061</v>
      </c>
      <c r="K57" s="142">
        <v>4.75949</v>
      </c>
      <c r="L57" s="131"/>
      <c r="M57" s="131"/>
    </row>
    <row r="58" spans="1:16" s="211" customFormat="1" ht="24">
      <c r="A58" s="239">
        <f t="shared" si="0"/>
        <v>18</v>
      </c>
      <c r="B58" s="215">
        <v>44488</v>
      </c>
      <c r="C58" s="210">
        <v>294.68</v>
      </c>
      <c r="D58" s="217"/>
      <c r="E58" s="217"/>
      <c r="F58" s="217"/>
      <c r="G58" s="217"/>
      <c r="H58" s="255" t="s">
        <v>63</v>
      </c>
      <c r="I58" s="212">
        <v>1.34753</v>
      </c>
      <c r="J58" s="212">
        <v>15.42279</v>
      </c>
      <c r="K58" s="212">
        <v>5.0882</v>
      </c>
      <c r="L58" s="213"/>
      <c r="M58" s="210">
        <v>0.042</v>
      </c>
      <c r="N58" s="214">
        <f>SUM(M58*0.0864)</f>
        <v>0.0036288000000000006</v>
      </c>
      <c r="O58" s="210">
        <f>+AVERAGE(I58:K58)</f>
        <v>7.286173333333334</v>
      </c>
      <c r="P58" s="212">
        <f>O58*N58</f>
        <v>0.026440065792000006</v>
      </c>
    </row>
    <row r="59" spans="1:13" s="10" customFormat="1" ht="24">
      <c r="A59" s="236">
        <f t="shared" si="0"/>
        <v>19</v>
      </c>
      <c r="B59" s="175">
        <v>44505</v>
      </c>
      <c r="C59" s="35">
        <v>294.71</v>
      </c>
      <c r="D59" s="35">
        <v>0.087</v>
      </c>
      <c r="E59" s="35">
        <f>SUM(D59*0.0864)</f>
        <v>0.0075168</v>
      </c>
      <c r="F59" s="35">
        <f aca="true" t="shared" si="7" ref="F59:F115">+AVERAGE(I59:K59)</f>
        <v>45.62199333333333</v>
      </c>
      <c r="G59" s="142">
        <f aca="true" t="shared" si="8" ref="G59:G115">F59*E59</f>
        <v>0.34293139948799994</v>
      </c>
      <c r="H59" s="253" t="s">
        <v>64</v>
      </c>
      <c r="I59" s="142">
        <v>50.26848</v>
      </c>
      <c r="J59" s="142">
        <v>35.9446</v>
      </c>
      <c r="K59" s="142">
        <v>50.6529</v>
      </c>
      <c r="L59" s="131"/>
      <c r="M59" s="131"/>
    </row>
    <row r="60" spans="1:13" s="10" customFormat="1" ht="24">
      <c r="A60" s="236">
        <f t="shared" si="0"/>
        <v>20</v>
      </c>
      <c r="B60" s="175">
        <v>44512</v>
      </c>
      <c r="C60" s="35">
        <v>294.67</v>
      </c>
      <c r="D60" s="35">
        <v>0.03</v>
      </c>
      <c r="E60" s="35">
        <f>SUM(D60*0.0864)</f>
        <v>0.002592</v>
      </c>
      <c r="F60" s="35">
        <f t="shared" si="7"/>
        <v>31.63416666666667</v>
      </c>
      <c r="G60" s="142">
        <f t="shared" si="8"/>
        <v>0.08199576000000001</v>
      </c>
      <c r="H60" s="253" t="s">
        <v>65</v>
      </c>
      <c r="I60" s="142">
        <v>36.84299</v>
      </c>
      <c r="J60" s="142">
        <v>29.7817</v>
      </c>
      <c r="K60" s="142">
        <v>28.27781</v>
      </c>
      <c r="L60" s="131"/>
      <c r="M60" s="131"/>
    </row>
    <row r="61" spans="1:13" s="10" customFormat="1" ht="24">
      <c r="A61" s="236">
        <f t="shared" si="0"/>
        <v>21</v>
      </c>
      <c r="B61" s="175">
        <v>44518</v>
      </c>
      <c r="C61" s="35">
        <v>294.67</v>
      </c>
      <c r="D61" s="35">
        <v>0.045</v>
      </c>
      <c r="E61" s="35">
        <f>SUM(D61*0.0864)</f>
        <v>0.003888</v>
      </c>
      <c r="F61" s="35">
        <f t="shared" si="7"/>
        <v>34.270833333333336</v>
      </c>
      <c r="G61" s="142">
        <f t="shared" si="8"/>
        <v>0.133245</v>
      </c>
      <c r="H61" s="253" t="s">
        <v>66</v>
      </c>
      <c r="I61" s="142">
        <v>33.77292</v>
      </c>
      <c r="J61" s="142">
        <v>34.26758</v>
      </c>
      <c r="K61" s="142">
        <v>34.772</v>
      </c>
      <c r="L61" s="131"/>
      <c r="M61" s="131"/>
    </row>
    <row r="62" spans="1:13" s="10" customFormat="1" ht="24">
      <c r="A62" s="236">
        <f t="shared" si="0"/>
        <v>22</v>
      </c>
      <c r="B62" s="175">
        <v>44532</v>
      </c>
      <c r="C62" s="35">
        <v>294.66</v>
      </c>
      <c r="D62" s="35">
        <v>0.025</v>
      </c>
      <c r="E62" s="35">
        <f>SUM(D62*0.0864)</f>
        <v>0.00216</v>
      </c>
      <c r="F62" s="35">
        <f t="shared" si="7"/>
        <v>2.8604533333333335</v>
      </c>
      <c r="G62" s="142">
        <f t="shared" si="8"/>
        <v>0.0061785792</v>
      </c>
      <c r="H62" s="253" t="s">
        <v>43</v>
      </c>
      <c r="I62" s="142">
        <v>2.95803</v>
      </c>
      <c r="J62" s="142">
        <v>3.06784</v>
      </c>
      <c r="K62" s="142">
        <v>2.55549</v>
      </c>
      <c r="L62" s="131"/>
      <c r="M62" s="131"/>
    </row>
    <row r="63" spans="1:13" s="10" customFormat="1" ht="24">
      <c r="A63" s="236">
        <f t="shared" si="0"/>
        <v>23</v>
      </c>
      <c r="B63" s="175">
        <v>44552</v>
      </c>
      <c r="C63" s="35">
        <v>294.71</v>
      </c>
      <c r="D63" s="35">
        <v>0.069</v>
      </c>
      <c r="E63" s="35">
        <f t="shared" si="1"/>
        <v>0.005961600000000001</v>
      </c>
      <c r="F63" s="35">
        <f t="shared" si="7"/>
        <v>121.30931666666667</v>
      </c>
      <c r="G63" s="142">
        <f t="shared" si="8"/>
        <v>0.7231976222400002</v>
      </c>
      <c r="H63" s="253" t="s">
        <v>44</v>
      </c>
      <c r="I63" s="142">
        <v>123.14965</v>
      </c>
      <c r="J63" s="142">
        <v>119.93805</v>
      </c>
      <c r="K63" s="142">
        <v>120.84025</v>
      </c>
      <c r="L63" s="131"/>
      <c r="M63" s="131"/>
    </row>
    <row r="64" spans="1:13" s="10" customFormat="1" ht="24">
      <c r="A64" s="240">
        <f t="shared" si="0"/>
        <v>24</v>
      </c>
      <c r="B64" s="175">
        <v>44566</v>
      </c>
      <c r="C64" s="35">
        <v>294.76</v>
      </c>
      <c r="D64" s="35">
        <v>0.137</v>
      </c>
      <c r="E64" s="35">
        <f>SUM(D64*0.0864)</f>
        <v>0.011836800000000001</v>
      </c>
      <c r="F64" s="35">
        <f t="shared" si="7"/>
        <v>285.2681966666667</v>
      </c>
      <c r="G64" s="142">
        <f t="shared" si="8"/>
        <v>3.376662590304001</v>
      </c>
      <c r="H64" s="257" t="s">
        <v>45</v>
      </c>
      <c r="I64" s="142">
        <v>267.11864</v>
      </c>
      <c r="J64" s="142">
        <v>296.51183</v>
      </c>
      <c r="K64" s="142">
        <v>292.17412</v>
      </c>
      <c r="L64" s="131"/>
      <c r="M64" s="131"/>
    </row>
    <row r="65" spans="1:13" s="10" customFormat="1" ht="24">
      <c r="A65" s="240">
        <f t="shared" si="0"/>
        <v>25</v>
      </c>
      <c r="B65" s="175">
        <v>44578</v>
      </c>
      <c r="C65" s="35">
        <v>294.79</v>
      </c>
      <c r="D65" s="35">
        <v>0.155</v>
      </c>
      <c r="E65" s="35">
        <f t="shared" si="1"/>
        <v>0.013392000000000001</v>
      </c>
      <c r="F65" s="35">
        <f t="shared" si="7"/>
        <v>37.63783</v>
      </c>
      <c r="G65" s="35">
        <f t="shared" si="8"/>
        <v>0.50404581936</v>
      </c>
      <c r="H65" s="246" t="s">
        <v>116</v>
      </c>
      <c r="I65" s="142">
        <v>41.14216</v>
      </c>
      <c r="J65" s="142">
        <v>33.67851</v>
      </c>
      <c r="K65" s="142">
        <v>38.09282</v>
      </c>
      <c r="L65" s="131"/>
      <c r="M65" s="131"/>
    </row>
    <row r="66" spans="1:13" s="10" customFormat="1" ht="24">
      <c r="A66" s="240">
        <f t="shared" si="0"/>
        <v>26</v>
      </c>
      <c r="B66" s="175">
        <v>44594</v>
      </c>
      <c r="C66" s="35">
        <v>294.67</v>
      </c>
      <c r="D66" s="35">
        <v>0.039</v>
      </c>
      <c r="E66" s="35">
        <f>SUM(D66*0.0864)</f>
        <v>0.0033696000000000004</v>
      </c>
      <c r="F66" s="35">
        <f t="shared" si="7"/>
        <v>6.733090000000001</v>
      </c>
      <c r="G66" s="142">
        <f t="shared" si="8"/>
        <v>0.022687820064000004</v>
      </c>
      <c r="H66" s="246" t="s">
        <v>117</v>
      </c>
      <c r="I66" s="142">
        <v>11.52904</v>
      </c>
      <c r="J66" s="142">
        <v>4.60748</v>
      </c>
      <c r="K66" s="142">
        <v>4.06275</v>
      </c>
      <c r="L66" s="131"/>
      <c r="M66" s="131"/>
    </row>
    <row r="67" spans="1:13" s="10" customFormat="1" ht="24">
      <c r="A67" s="240">
        <f t="shared" si="0"/>
        <v>27</v>
      </c>
      <c r="B67" s="175">
        <v>44606</v>
      </c>
      <c r="C67" s="35">
        <v>294.65</v>
      </c>
      <c r="D67" s="35">
        <v>0.006</v>
      </c>
      <c r="E67" s="35">
        <f>SUM(D67*0.0864)</f>
        <v>0.0005184</v>
      </c>
      <c r="F67" s="35">
        <f t="shared" si="7"/>
        <v>7.746390000000001</v>
      </c>
      <c r="G67" s="142">
        <f t="shared" si="8"/>
        <v>0.004015728576000001</v>
      </c>
      <c r="H67" s="246" t="s">
        <v>118</v>
      </c>
      <c r="I67" s="142">
        <v>1.05675</v>
      </c>
      <c r="J67" s="142">
        <v>21.45419</v>
      </c>
      <c r="K67" s="142">
        <v>0.72823</v>
      </c>
      <c r="L67" s="131"/>
      <c r="M67" s="131"/>
    </row>
    <row r="68" spans="1:13" s="182" customFormat="1" ht="24">
      <c r="A68" s="240">
        <f t="shared" si="0"/>
        <v>28</v>
      </c>
      <c r="B68" s="179">
        <v>44622</v>
      </c>
      <c r="C68" s="5">
        <v>294.68</v>
      </c>
      <c r="D68" s="5">
        <v>0.026</v>
      </c>
      <c r="E68" s="5">
        <f t="shared" si="1"/>
        <v>0.0022464</v>
      </c>
      <c r="F68" s="5">
        <f t="shared" si="7"/>
        <v>16.59133</v>
      </c>
      <c r="G68" s="200">
        <f t="shared" si="8"/>
        <v>0.037270763712</v>
      </c>
      <c r="H68" s="40" t="s">
        <v>119</v>
      </c>
      <c r="I68" s="200">
        <v>16.50165</v>
      </c>
      <c r="J68" s="200">
        <v>8.81834</v>
      </c>
      <c r="K68" s="200">
        <v>24.454</v>
      </c>
      <c r="L68" s="181"/>
      <c r="M68" s="181"/>
    </row>
    <row r="69" spans="1:13" s="190" customFormat="1" ht="24.75" thickBot="1">
      <c r="A69" s="238">
        <v>29</v>
      </c>
      <c r="B69" s="185">
        <v>44643</v>
      </c>
      <c r="C69" s="186">
        <v>294.71</v>
      </c>
      <c r="D69" s="186">
        <v>0.035</v>
      </c>
      <c r="E69" s="201">
        <f t="shared" si="1"/>
        <v>0.0030240000000000006</v>
      </c>
      <c r="F69" s="186">
        <f t="shared" si="7"/>
        <v>18.251319999999996</v>
      </c>
      <c r="G69" s="201">
        <f t="shared" si="8"/>
        <v>0.055191991680000003</v>
      </c>
      <c r="H69" s="254" t="s">
        <v>120</v>
      </c>
      <c r="I69" s="186">
        <v>21.2294</v>
      </c>
      <c r="J69" s="186">
        <v>21.34598</v>
      </c>
      <c r="K69" s="186">
        <v>12.17858</v>
      </c>
      <c r="L69" s="189"/>
      <c r="M69" s="189"/>
    </row>
    <row r="70" spans="1:13" s="10" customFormat="1" ht="24">
      <c r="A70" s="241">
        <v>1</v>
      </c>
      <c r="B70" s="223">
        <v>44657</v>
      </c>
      <c r="C70" s="141">
        <v>294.66</v>
      </c>
      <c r="D70" s="141">
        <v>0.014</v>
      </c>
      <c r="E70" s="146">
        <f t="shared" si="1"/>
        <v>0.0012096000000000001</v>
      </c>
      <c r="F70" s="141">
        <f t="shared" si="7"/>
        <v>7.30792</v>
      </c>
      <c r="G70" s="146">
        <f t="shared" si="8"/>
        <v>0.008839660032</v>
      </c>
      <c r="H70" s="253" t="s">
        <v>67</v>
      </c>
      <c r="I70" s="141">
        <v>5.2282</v>
      </c>
      <c r="J70" s="141">
        <v>5.33523</v>
      </c>
      <c r="K70" s="141">
        <v>11.36033</v>
      </c>
      <c r="L70" s="131"/>
      <c r="M70" s="131"/>
    </row>
    <row r="71" spans="1:13" s="10" customFormat="1" ht="24">
      <c r="A71" s="241">
        <f aca="true" t="shared" si="9" ref="A71:A96">+A70+1</f>
        <v>2</v>
      </c>
      <c r="B71" s="223">
        <v>44671</v>
      </c>
      <c r="C71" s="141">
        <v>294.69</v>
      </c>
      <c r="D71" s="141">
        <v>0.014</v>
      </c>
      <c r="E71" s="146">
        <f t="shared" si="1"/>
        <v>0.0012096000000000001</v>
      </c>
      <c r="F71" s="141">
        <f t="shared" si="7"/>
        <v>5.899436666666666</v>
      </c>
      <c r="G71" s="226">
        <f t="shared" si="8"/>
        <v>0.007135958592000001</v>
      </c>
      <c r="H71" s="258" t="s">
        <v>68</v>
      </c>
      <c r="I71" s="227">
        <v>4.51073</v>
      </c>
      <c r="J71" s="141">
        <v>3.51952</v>
      </c>
      <c r="K71" s="141">
        <v>9.66806</v>
      </c>
      <c r="L71" s="131"/>
      <c r="M71" s="131"/>
    </row>
    <row r="72" spans="1:13" s="10" customFormat="1" ht="24">
      <c r="A72" s="241">
        <f t="shared" si="9"/>
        <v>3</v>
      </c>
      <c r="B72" s="223">
        <v>44693</v>
      </c>
      <c r="C72" s="141">
        <v>294.82</v>
      </c>
      <c r="D72" s="141">
        <v>0.082</v>
      </c>
      <c r="E72" s="146">
        <f t="shared" si="1"/>
        <v>0.0070848000000000005</v>
      </c>
      <c r="F72" s="141">
        <f t="shared" si="7"/>
        <v>15.754453333333332</v>
      </c>
      <c r="G72" s="226">
        <f t="shared" si="8"/>
        <v>0.111617150976</v>
      </c>
      <c r="H72" s="258" t="s">
        <v>48</v>
      </c>
      <c r="I72" s="227">
        <v>16.89597</v>
      </c>
      <c r="J72" s="141">
        <v>10.20307</v>
      </c>
      <c r="K72" s="141">
        <v>20.16432</v>
      </c>
      <c r="L72" s="131"/>
      <c r="M72" s="131"/>
    </row>
    <row r="73" spans="1:13" s="10" customFormat="1" ht="24">
      <c r="A73" s="241">
        <f t="shared" si="9"/>
        <v>4</v>
      </c>
      <c r="B73" s="223">
        <v>44701</v>
      </c>
      <c r="C73" s="141">
        <v>294.98</v>
      </c>
      <c r="D73" s="141">
        <v>0.262</v>
      </c>
      <c r="E73" s="146">
        <f t="shared" si="1"/>
        <v>0.022636800000000002</v>
      </c>
      <c r="F73" s="141">
        <f t="shared" si="7"/>
        <v>78.22046666666667</v>
      </c>
      <c r="G73" s="226">
        <f t="shared" si="8"/>
        <v>1.77066105984</v>
      </c>
      <c r="H73" s="258" t="s">
        <v>69</v>
      </c>
      <c r="I73" s="227">
        <v>72.76507</v>
      </c>
      <c r="J73" s="141">
        <v>74.21092</v>
      </c>
      <c r="K73" s="141">
        <v>87.68541</v>
      </c>
      <c r="L73" s="131"/>
      <c r="M73" s="131"/>
    </row>
    <row r="74" spans="1:13" s="10" customFormat="1" ht="24">
      <c r="A74" s="241">
        <f t="shared" si="9"/>
        <v>5</v>
      </c>
      <c r="B74" s="223">
        <v>44702</v>
      </c>
      <c r="C74" s="141">
        <v>295.68</v>
      </c>
      <c r="D74" s="141">
        <v>6.393</v>
      </c>
      <c r="E74" s="146">
        <f t="shared" si="1"/>
        <v>0.5523552</v>
      </c>
      <c r="F74" s="141">
        <f t="shared" si="7"/>
        <v>163.78305333333333</v>
      </c>
      <c r="G74" s="226">
        <f t="shared" si="8"/>
        <v>90.466421180544</v>
      </c>
      <c r="H74" s="258" t="s">
        <v>70</v>
      </c>
      <c r="I74" s="227">
        <v>162.95804</v>
      </c>
      <c r="J74" s="141">
        <v>163.98425</v>
      </c>
      <c r="K74" s="141">
        <v>164.40687</v>
      </c>
      <c r="L74" s="131"/>
      <c r="M74" s="131"/>
    </row>
    <row r="75" spans="1:13" s="10" customFormat="1" ht="24">
      <c r="A75" s="241">
        <f t="shared" si="9"/>
        <v>6</v>
      </c>
      <c r="B75" s="223">
        <v>44718</v>
      </c>
      <c r="C75" s="141">
        <v>294.77</v>
      </c>
      <c r="D75" s="141">
        <v>0.082</v>
      </c>
      <c r="E75" s="146">
        <f t="shared" si="1"/>
        <v>0.0070848000000000005</v>
      </c>
      <c r="F75" s="141">
        <f t="shared" si="7"/>
        <v>9.582623333333332</v>
      </c>
      <c r="G75" s="226">
        <f t="shared" si="8"/>
        <v>0.067890969792</v>
      </c>
      <c r="H75" s="258" t="s">
        <v>71</v>
      </c>
      <c r="I75" s="227">
        <v>9.15388</v>
      </c>
      <c r="J75" s="141">
        <v>8.2552</v>
      </c>
      <c r="K75" s="141">
        <v>11.33879</v>
      </c>
      <c r="L75" s="131"/>
      <c r="M75" s="131"/>
    </row>
    <row r="76" spans="1:13" s="10" customFormat="1" ht="24">
      <c r="A76" s="241">
        <f t="shared" si="9"/>
        <v>7</v>
      </c>
      <c r="B76" s="223">
        <v>44725</v>
      </c>
      <c r="C76" s="141">
        <v>294.76</v>
      </c>
      <c r="D76" s="141">
        <v>0.079</v>
      </c>
      <c r="E76" s="146">
        <f t="shared" si="1"/>
        <v>0.0068256</v>
      </c>
      <c r="F76" s="141">
        <f t="shared" si="7"/>
        <v>30.702106666666666</v>
      </c>
      <c r="G76" s="226">
        <f t="shared" si="8"/>
        <v>0.209560299264</v>
      </c>
      <c r="H76" s="258" t="s">
        <v>52</v>
      </c>
      <c r="I76" s="227">
        <v>32.78788</v>
      </c>
      <c r="J76" s="141">
        <v>27.64781</v>
      </c>
      <c r="K76" s="141">
        <v>31.67063</v>
      </c>
      <c r="L76" s="131"/>
      <c r="M76" s="131"/>
    </row>
    <row r="77" spans="1:13" s="10" customFormat="1" ht="24">
      <c r="A77" s="241">
        <f t="shared" si="9"/>
        <v>8</v>
      </c>
      <c r="B77" s="223">
        <v>44747</v>
      </c>
      <c r="C77" s="141">
        <v>294.81</v>
      </c>
      <c r="D77" s="141">
        <v>0.204</v>
      </c>
      <c r="E77" s="146">
        <f t="shared" si="1"/>
        <v>0.017625599999999998</v>
      </c>
      <c r="F77" s="141">
        <f t="shared" si="7"/>
        <v>32.36303</v>
      </c>
      <c r="G77" s="226">
        <f t="shared" si="8"/>
        <v>0.570417821568</v>
      </c>
      <c r="H77" s="258" t="s">
        <v>53</v>
      </c>
      <c r="I77" s="227">
        <v>35.72705</v>
      </c>
      <c r="J77" s="141">
        <v>34.48384</v>
      </c>
      <c r="K77" s="141">
        <v>26.8782</v>
      </c>
      <c r="L77" s="131"/>
      <c r="M77" s="131"/>
    </row>
    <row r="78" spans="1:13" s="10" customFormat="1" ht="24">
      <c r="A78" s="241">
        <f t="shared" si="9"/>
        <v>9</v>
      </c>
      <c r="B78" s="223">
        <v>44758</v>
      </c>
      <c r="C78" s="141">
        <v>294.88</v>
      </c>
      <c r="D78" s="141">
        <v>0.409</v>
      </c>
      <c r="E78" s="146">
        <f t="shared" si="1"/>
        <v>0.0353376</v>
      </c>
      <c r="F78" s="141">
        <f t="shared" si="7"/>
        <v>32.761419999999994</v>
      </c>
      <c r="G78" s="226">
        <f t="shared" si="8"/>
        <v>1.1577099553919996</v>
      </c>
      <c r="H78" s="258" t="s">
        <v>54</v>
      </c>
      <c r="I78" s="227">
        <v>30.89886</v>
      </c>
      <c r="J78" s="141">
        <v>31.42989</v>
      </c>
      <c r="K78" s="141">
        <v>35.95551</v>
      </c>
      <c r="L78" s="131"/>
      <c r="M78" s="131"/>
    </row>
    <row r="79" spans="1:13" s="10" customFormat="1" ht="24">
      <c r="A79" s="241">
        <f t="shared" si="9"/>
        <v>10</v>
      </c>
      <c r="B79" s="223">
        <v>44762</v>
      </c>
      <c r="C79" s="141">
        <v>294.91</v>
      </c>
      <c r="D79" s="141">
        <v>0.45</v>
      </c>
      <c r="E79" s="146">
        <f t="shared" si="1"/>
        <v>0.038880000000000005</v>
      </c>
      <c r="F79" s="141">
        <f t="shared" si="7"/>
        <v>18.7058</v>
      </c>
      <c r="G79" s="226">
        <f t="shared" si="8"/>
        <v>0.7272815040000001</v>
      </c>
      <c r="H79" s="258" t="s">
        <v>55</v>
      </c>
      <c r="I79" s="227">
        <v>22.45741</v>
      </c>
      <c r="J79" s="141">
        <v>18.20245</v>
      </c>
      <c r="K79" s="141">
        <v>15.45754</v>
      </c>
      <c r="L79" s="131"/>
      <c r="M79" s="131"/>
    </row>
    <row r="80" spans="1:13" s="10" customFormat="1" ht="24">
      <c r="A80" s="241">
        <f t="shared" si="9"/>
        <v>11</v>
      </c>
      <c r="B80" s="223">
        <v>44782</v>
      </c>
      <c r="C80" s="141">
        <v>294.96</v>
      </c>
      <c r="D80" s="141">
        <v>0.607</v>
      </c>
      <c r="E80" s="146">
        <f t="shared" si="1"/>
        <v>0.0524448</v>
      </c>
      <c r="F80" s="141">
        <f t="shared" si="7"/>
        <v>46.003076666666665</v>
      </c>
      <c r="G80" s="226">
        <f t="shared" si="8"/>
        <v>2.412622155168</v>
      </c>
      <c r="H80" s="258" t="s">
        <v>56</v>
      </c>
      <c r="I80" s="227">
        <v>48.46274</v>
      </c>
      <c r="J80" s="141">
        <v>40.56455</v>
      </c>
      <c r="K80" s="141">
        <v>48.98194</v>
      </c>
      <c r="L80" s="131"/>
      <c r="M80" s="131"/>
    </row>
    <row r="81" spans="1:13" s="10" customFormat="1" ht="24">
      <c r="A81" s="241">
        <f t="shared" si="9"/>
        <v>12</v>
      </c>
      <c r="B81" s="223">
        <v>44784</v>
      </c>
      <c r="C81" s="141">
        <v>295.36</v>
      </c>
      <c r="D81" s="141">
        <v>4.367</v>
      </c>
      <c r="E81" s="146">
        <f t="shared" si="1"/>
        <v>0.3773088</v>
      </c>
      <c r="F81" s="141">
        <f t="shared" si="7"/>
        <v>92.95675999999999</v>
      </c>
      <c r="G81" s="226">
        <f t="shared" si="8"/>
        <v>35.07340356748799</v>
      </c>
      <c r="H81" s="258" t="s">
        <v>57</v>
      </c>
      <c r="I81" s="227">
        <v>68.16407</v>
      </c>
      <c r="J81" s="141">
        <v>116.59371</v>
      </c>
      <c r="K81" s="141">
        <v>94.1125</v>
      </c>
      <c r="L81" s="131"/>
      <c r="M81" s="131"/>
    </row>
    <row r="82" spans="1:13" s="10" customFormat="1" ht="24">
      <c r="A82" s="241">
        <f t="shared" si="9"/>
        <v>13</v>
      </c>
      <c r="B82" s="223">
        <v>44795</v>
      </c>
      <c r="C82" s="141">
        <v>295.62</v>
      </c>
      <c r="D82" s="141">
        <v>14.96</v>
      </c>
      <c r="E82" s="146">
        <f t="shared" si="1"/>
        <v>1.2925440000000001</v>
      </c>
      <c r="F82" s="141">
        <f t="shared" si="7"/>
        <v>275.5646166666666</v>
      </c>
      <c r="G82" s="226">
        <f t="shared" si="8"/>
        <v>356.17939188479994</v>
      </c>
      <c r="H82" s="258" t="s">
        <v>58</v>
      </c>
      <c r="I82" s="227">
        <v>294.95559</v>
      </c>
      <c r="J82" s="141">
        <v>265.20766</v>
      </c>
      <c r="K82" s="141">
        <v>266.5306</v>
      </c>
      <c r="L82" s="131"/>
      <c r="M82" s="131"/>
    </row>
    <row r="83" spans="1:13" s="10" customFormat="1" ht="24">
      <c r="A83" s="241">
        <f t="shared" si="9"/>
        <v>14</v>
      </c>
      <c r="B83" s="224">
        <v>44815</v>
      </c>
      <c r="C83" s="180">
        <v>295.52</v>
      </c>
      <c r="D83" s="180">
        <v>28.39</v>
      </c>
      <c r="E83" s="256">
        <f t="shared" si="1"/>
        <v>2.452896</v>
      </c>
      <c r="F83" s="180">
        <f t="shared" si="7"/>
        <v>525.0392533333334</v>
      </c>
      <c r="G83" s="228">
        <f t="shared" si="8"/>
        <v>1287.86668434432</v>
      </c>
      <c r="H83" s="258" t="s">
        <v>59</v>
      </c>
      <c r="I83" s="229">
        <v>568.98409</v>
      </c>
      <c r="J83" s="180">
        <v>536.18989</v>
      </c>
      <c r="K83" s="180">
        <v>469.94378</v>
      </c>
      <c r="L83" s="131"/>
      <c r="M83" s="131"/>
    </row>
    <row r="84" spans="1:13" s="170" customFormat="1" ht="24">
      <c r="A84" s="241">
        <f t="shared" si="9"/>
        <v>15</v>
      </c>
      <c r="B84" s="225">
        <v>44815</v>
      </c>
      <c r="C84" s="143">
        <v>295.81</v>
      </c>
      <c r="D84" s="143">
        <v>35.229</v>
      </c>
      <c r="E84" s="157">
        <f t="shared" si="1"/>
        <v>3.0437856</v>
      </c>
      <c r="F84" s="143">
        <f t="shared" si="7"/>
        <v>236.20587</v>
      </c>
      <c r="G84" s="230">
        <f t="shared" si="8"/>
        <v>718.960025741472</v>
      </c>
      <c r="H84" s="258" t="s">
        <v>60</v>
      </c>
      <c r="I84" s="231">
        <v>210.73177</v>
      </c>
      <c r="J84" s="143">
        <v>199.44356</v>
      </c>
      <c r="K84" s="143">
        <v>298.44228</v>
      </c>
      <c r="L84" s="169"/>
      <c r="M84" s="169"/>
    </row>
    <row r="85" spans="1:13" s="170" customFormat="1" ht="24">
      <c r="A85" s="241">
        <f t="shared" si="9"/>
        <v>16</v>
      </c>
      <c r="B85" s="225">
        <v>44823</v>
      </c>
      <c r="C85" s="143">
        <v>294.71</v>
      </c>
      <c r="D85" s="143">
        <v>2.294</v>
      </c>
      <c r="E85" s="157">
        <f t="shared" si="1"/>
        <v>0.1982016</v>
      </c>
      <c r="F85" s="143">
        <f t="shared" si="7"/>
        <v>42.24681666666667</v>
      </c>
      <c r="G85" s="230">
        <f t="shared" si="8"/>
        <v>8.373386658240001</v>
      </c>
      <c r="H85" s="258" t="s">
        <v>61</v>
      </c>
      <c r="I85" s="231">
        <v>39.36535</v>
      </c>
      <c r="J85" s="143">
        <v>48.33951</v>
      </c>
      <c r="K85" s="143">
        <v>39.03559</v>
      </c>
      <c r="L85" s="169"/>
      <c r="M85" s="169"/>
    </row>
    <row r="86" spans="1:13" s="170" customFormat="1" ht="24">
      <c r="A86" s="241">
        <f t="shared" si="9"/>
        <v>17</v>
      </c>
      <c r="B86" s="225">
        <v>44838</v>
      </c>
      <c r="C86" s="143">
        <v>294.51</v>
      </c>
      <c r="D86" s="143">
        <v>0.615</v>
      </c>
      <c r="E86" s="157">
        <f t="shared" si="1"/>
        <v>0.053136</v>
      </c>
      <c r="F86" s="143">
        <f t="shared" si="7"/>
        <v>56.42886333333333</v>
      </c>
      <c r="G86" s="230">
        <f t="shared" si="8"/>
        <v>2.99840408208</v>
      </c>
      <c r="H86" s="258" t="s">
        <v>62</v>
      </c>
      <c r="I86" s="231">
        <v>55.36357</v>
      </c>
      <c r="J86" s="143">
        <v>49.10659</v>
      </c>
      <c r="K86" s="143">
        <v>64.81643</v>
      </c>
      <c r="L86" s="169"/>
      <c r="M86" s="169"/>
    </row>
    <row r="87" spans="1:13" s="170" customFormat="1" ht="24">
      <c r="A87" s="241">
        <f t="shared" si="9"/>
        <v>18</v>
      </c>
      <c r="B87" s="225">
        <v>44845</v>
      </c>
      <c r="C87" s="143">
        <v>294.41</v>
      </c>
      <c r="D87" s="143">
        <v>0.166</v>
      </c>
      <c r="E87" s="157">
        <f t="shared" si="1"/>
        <v>0.014342400000000002</v>
      </c>
      <c r="F87" s="143">
        <f t="shared" si="7"/>
        <v>62.83341333333333</v>
      </c>
      <c r="G87" s="230">
        <f t="shared" si="8"/>
        <v>0.9011819473920001</v>
      </c>
      <c r="H87" s="258" t="s">
        <v>63</v>
      </c>
      <c r="I87" s="231">
        <v>67.76379</v>
      </c>
      <c r="J87" s="143">
        <v>59.36282</v>
      </c>
      <c r="K87" s="143">
        <v>61.37363</v>
      </c>
      <c r="L87" s="169"/>
      <c r="M87" s="169"/>
    </row>
    <row r="88" spans="1:13" s="170" customFormat="1" ht="24">
      <c r="A88" s="241">
        <f t="shared" si="9"/>
        <v>19</v>
      </c>
      <c r="B88" s="225">
        <v>44851</v>
      </c>
      <c r="C88" s="143">
        <v>294.38</v>
      </c>
      <c r="D88" s="143">
        <v>0.175</v>
      </c>
      <c r="E88" s="157">
        <f t="shared" si="1"/>
        <v>0.01512</v>
      </c>
      <c r="F88" s="143">
        <f t="shared" si="7"/>
        <v>24.55</v>
      </c>
      <c r="G88" s="230">
        <f t="shared" si="8"/>
        <v>0.371196</v>
      </c>
      <c r="H88" s="258" t="s">
        <v>64</v>
      </c>
      <c r="I88" s="231">
        <v>20.7445</v>
      </c>
      <c r="J88" s="143">
        <v>20.89904</v>
      </c>
      <c r="K88" s="143">
        <v>32.00646</v>
      </c>
      <c r="L88" s="169"/>
      <c r="M88" s="169"/>
    </row>
    <row r="89" spans="1:13" s="170" customFormat="1" ht="24">
      <c r="A89" s="241">
        <f t="shared" si="9"/>
        <v>20</v>
      </c>
      <c r="B89" s="225">
        <v>44868</v>
      </c>
      <c r="C89" s="143">
        <v>294.35</v>
      </c>
      <c r="D89" s="143">
        <v>0.118</v>
      </c>
      <c r="E89" s="157">
        <f t="shared" si="1"/>
        <v>0.0101952</v>
      </c>
      <c r="F89" s="143">
        <f t="shared" si="7"/>
        <v>22.665270000000003</v>
      </c>
      <c r="G89" s="230">
        <f t="shared" si="8"/>
        <v>0.23107696070400002</v>
      </c>
      <c r="H89" s="258" t="s">
        <v>65</v>
      </c>
      <c r="I89" s="231">
        <v>20.22313</v>
      </c>
      <c r="J89" s="143">
        <v>33.83064</v>
      </c>
      <c r="K89" s="143">
        <v>13.94204</v>
      </c>
      <c r="L89" s="169"/>
      <c r="M89" s="169"/>
    </row>
    <row r="90" spans="1:13" s="170" customFormat="1" ht="24">
      <c r="A90" s="241">
        <f t="shared" si="9"/>
        <v>21</v>
      </c>
      <c r="B90" s="225">
        <v>44881</v>
      </c>
      <c r="C90" s="143">
        <v>294.36</v>
      </c>
      <c r="D90" s="143">
        <v>0.129</v>
      </c>
      <c r="E90" s="157">
        <f t="shared" si="1"/>
        <v>0.0111456</v>
      </c>
      <c r="F90" s="143">
        <f t="shared" si="7"/>
        <v>37.518370000000004</v>
      </c>
      <c r="G90" s="230">
        <f t="shared" si="8"/>
        <v>0.41816474467200004</v>
      </c>
      <c r="H90" s="258" t="s">
        <v>66</v>
      </c>
      <c r="I90" s="231">
        <v>71.51168</v>
      </c>
      <c r="J90" s="143">
        <v>13.80961</v>
      </c>
      <c r="K90" s="143">
        <v>27.23382</v>
      </c>
      <c r="L90" s="169"/>
      <c r="M90" s="169"/>
    </row>
    <row r="91" spans="1:13" s="170" customFormat="1" ht="24">
      <c r="A91" s="241">
        <f t="shared" si="9"/>
        <v>22</v>
      </c>
      <c r="B91" s="225">
        <v>44900</v>
      </c>
      <c r="C91" s="143">
        <v>294.36</v>
      </c>
      <c r="D91" s="143">
        <v>0.13</v>
      </c>
      <c r="E91" s="157">
        <f t="shared" si="1"/>
        <v>0.011232</v>
      </c>
      <c r="F91" s="143">
        <f t="shared" si="7"/>
        <v>37.94826666666666</v>
      </c>
      <c r="G91" s="230">
        <f t="shared" si="8"/>
        <v>0.42623493119999994</v>
      </c>
      <c r="H91" s="258" t="s">
        <v>43</v>
      </c>
      <c r="I91" s="231">
        <v>48.34044</v>
      </c>
      <c r="J91" s="143">
        <v>25.44179</v>
      </c>
      <c r="K91" s="143">
        <v>40.06257</v>
      </c>
      <c r="L91" s="169"/>
      <c r="M91" s="169"/>
    </row>
    <row r="92" spans="1:13" s="170" customFormat="1" ht="24">
      <c r="A92" s="241">
        <f t="shared" si="9"/>
        <v>23</v>
      </c>
      <c r="B92" s="225">
        <v>44914</v>
      </c>
      <c r="C92" s="143">
        <v>294.32</v>
      </c>
      <c r="D92" s="143">
        <v>0.129</v>
      </c>
      <c r="E92" s="157">
        <f t="shared" si="1"/>
        <v>0.0111456</v>
      </c>
      <c r="F92" s="143">
        <f t="shared" si="7"/>
        <v>47.738859999999995</v>
      </c>
      <c r="G92" s="230">
        <f t="shared" si="8"/>
        <v>0.532078238016</v>
      </c>
      <c r="H92" s="258" t="s">
        <v>44</v>
      </c>
      <c r="I92" s="231">
        <v>55.56564</v>
      </c>
      <c r="J92" s="143">
        <v>45.21587</v>
      </c>
      <c r="K92" s="143">
        <v>42.43507</v>
      </c>
      <c r="L92" s="169"/>
      <c r="M92" s="169"/>
    </row>
    <row r="93" spans="1:13" s="170" customFormat="1" ht="24">
      <c r="A93" s="242">
        <f t="shared" si="9"/>
        <v>24</v>
      </c>
      <c r="B93" s="225">
        <v>44950</v>
      </c>
      <c r="C93" s="143">
        <v>294.33</v>
      </c>
      <c r="D93" s="143">
        <v>0.024</v>
      </c>
      <c r="E93" s="157">
        <f t="shared" si="1"/>
        <v>0.0020736</v>
      </c>
      <c r="F93" s="143">
        <f t="shared" si="7"/>
        <v>17.742026666666664</v>
      </c>
      <c r="G93" s="230">
        <f t="shared" si="8"/>
        <v>0.036789866495999995</v>
      </c>
      <c r="H93" s="259" t="s">
        <v>45</v>
      </c>
      <c r="I93" s="231">
        <v>18.76759</v>
      </c>
      <c r="J93" s="143">
        <v>8.11207</v>
      </c>
      <c r="K93" s="143">
        <v>26.34642</v>
      </c>
      <c r="L93" s="169"/>
      <c r="M93" s="169"/>
    </row>
    <row r="94" spans="1:13" s="170" customFormat="1" ht="24">
      <c r="A94" s="242">
        <f t="shared" si="9"/>
        <v>25</v>
      </c>
      <c r="B94" s="225">
        <v>44973</v>
      </c>
      <c r="C94" s="143">
        <v>294.28</v>
      </c>
      <c r="D94" s="143">
        <v>0.075</v>
      </c>
      <c r="E94" s="157">
        <f t="shared" si="1"/>
        <v>0.0064800000000000005</v>
      </c>
      <c r="F94" s="143">
        <f t="shared" si="7"/>
        <v>26.70899</v>
      </c>
      <c r="G94" s="230">
        <f t="shared" si="8"/>
        <v>0.17307425520000003</v>
      </c>
      <c r="H94" s="260" t="s">
        <v>116</v>
      </c>
      <c r="I94" s="231">
        <v>22.25588</v>
      </c>
      <c r="J94" s="143">
        <v>34.5411</v>
      </c>
      <c r="K94" s="143">
        <v>23.32999</v>
      </c>
      <c r="L94" s="169"/>
      <c r="M94" s="169"/>
    </row>
    <row r="95" spans="1:13" s="170" customFormat="1" ht="24">
      <c r="A95" s="242">
        <f t="shared" si="9"/>
        <v>26</v>
      </c>
      <c r="B95" s="225">
        <v>44994</v>
      </c>
      <c r="C95" s="143">
        <v>294.29</v>
      </c>
      <c r="D95" s="143">
        <v>0.02</v>
      </c>
      <c r="E95" s="157">
        <f t="shared" si="1"/>
        <v>0.0017280000000000002</v>
      </c>
      <c r="F95" s="143">
        <f t="shared" si="7"/>
        <v>1.3055666666666668</v>
      </c>
      <c r="G95" s="157">
        <f t="shared" si="8"/>
        <v>0.0022560192000000002</v>
      </c>
      <c r="H95" s="246" t="s">
        <v>117</v>
      </c>
      <c r="I95" s="143">
        <v>0.7993</v>
      </c>
      <c r="J95" s="143">
        <v>2.84963</v>
      </c>
      <c r="K95" s="143">
        <v>0.26777</v>
      </c>
      <c r="L95" s="169"/>
      <c r="M95" s="169"/>
    </row>
    <row r="96" spans="1:13" s="234" customFormat="1" ht="24.75" thickBot="1">
      <c r="A96" s="243">
        <f t="shared" si="9"/>
        <v>27</v>
      </c>
      <c r="B96" s="232">
        <v>44999</v>
      </c>
      <c r="C96" s="150">
        <v>294.35</v>
      </c>
      <c r="D96" s="150">
        <v>0.078</v>
      </c>
      <c r="E96" s="167">
        <f t="shared" si="1"/>
        <v>0.006739200000000001</v>
      </c>
      <c r="F96" s="150">
        <f t="shared" si="7"/>
        <v>1.45444</v>
      </c>
      <c r="G96" s="167">
        <f t="shared" si="8"/>
        <v>0.009801762048</v>
      </c>
      <c r="H96" s="261" t="s">
        <v>118</v>
      </c>
      <c r="I96" s="150">
        <v>1.00956</v>
      </c>
      <c r="J96" s="150">
        <v>1.86836</v>
      </c>
      <c r="K96" s="150">
        <v>1.4854</v>
      </c>
      <c r="L96" s="233"/>
      <c r="M96" s="233"/>
    </row>
    <row r="97" spans="1:11" s="170" customFormat="1" ht="24.75" thickTop="1">
      <c r="A97" s="244">
        <v>1</v>
      </c>
      <c r="B97" s="223">
        <v>45024</v>
      </c>
      <c r="C97" s="143">
        <v>294.29</v>
      </c>
      <c r="D97" s="143">
        <v>0.03</v>
      </c>
      <c r="E97" s="143">
        <f t="shared" si="1"/>
        <v>0.002592</v>
      </c>
      <c r="F97" s="143">
        <f t="shared" si="7"/>
        <v>4.006906666666667</v>
      </c>
      <c r="G97" s="143">
        <f t="shared" si="8"/>
        <v>0.01038590208</v>
      </c>
      <c r="H97" s="253" t="s">
        <v>67</v>
      </c>
      <c r="I97" s="143">
        <v>9.47837</v>
      </c>
      <c r="J97" s="143">
        <v>2.54235</v>
      </c>
      <c r="K97" s="143">
        <v>0</v>
      </c>
    </row>
    <row r="98" spans="1:21" s="305" customFormat="1" ht="24">
      <c r="A98" s="304">
        <v>2</v>
      </c>
      <c r="B98" s="216">
        <v>45041</v>
      </c>
      <c r="C98" s="292">
        <v>294.27</v>
      </c>
      <c r="D98" s="292">
        <v>0.023</v>
      </c>
      <c r="E98" s="292">
        <f t="shared" si="1"/>
        <v>0.0019872</v>
      </c>
      <c r="F98" s="292"/>
      <c r="G98" s="292"/>
      <c r="H98" s="255" t="s">
        <v>68</v>
      </c>
      <c r="I98" s="292">
        <v>0</v>
      </c>
      <c r="J98" s="292">
        <v>0</v>
      </c>
      <c r="K98" s="292">
        <v>0</v>
      </c>
      <c r="L98" s="216">
        <v>45041</v>
      </c>
      <c r="M98" s="292">
        <v>294.27</v>
      </c>
      <c r="N98" s="292">
        <v>0.023</v>
      </c>
      <c r="O98" s="292">
        <f>SUM(N98*0.0864)</f>
        <v>0.0019872</v>
      </c>
      <c r="P98" s="292">
        <f>+AVERAGE(S98:U98)</f>
        <v>0</v>
      </c>
      <c r="Q98" s="292">
        <f>P98*O98</f>
        <v>0</v>
      </c>
      <c r="R98" s="255" t="s">
        <v>68</v>
      </c>
      <c r="S98" s="292">
        <v>0</v>
      </c>
      <c r="T98" s="292">
        <v>0</v>
      </c>
      <c r="U98" s="292">
        <v>0</v>
      </c>
    </row>
    <row r="99" spans="1:11" s="170" customFormat="1" ht="24">
      <c r="A99" s="244">
        <v>3</v>
      </c>
      <c r="B99" s="223">
        <v>45055</v>
      </c>
      <c r="C99" s="143">
        <v>294.41</v>
      </c>
      <c r="D99" s="143">
        <v>0.223</v>
      </c>
      <c r="E99" s="143">
        <f t="shared" si="1"/>
        <v>0.0192672</v>
      </c>
      <c r="F99" s="143">
        <f t="shared" si="7"/>
        <v>55.22955666666667</v>
      </c>
      <c r="G99" s="143">
        <f t="shared" si="8"/>
        <v>1.064118914208</v>
      </c>
      <c r="H99" s="258" t="s">
        <v>48</v>
      </c>
      <c r="I99" s="143">
        <v>60.28191</v>
      </c>
      <c r="J99" s="143">
        <v>47.14791</v>
      </c>
      <c r="K99" s="143">
        <v>58.25885</v>
      </c>
    </row>
    <row r="100" spans="1:13" s="170" customFormat="1" ht="24">
      <c r="A100" s="244">
        <v>4</v>
      </c>
      <c r="B100" s="223">
        <v>45113</v>
      </c>
      <c r="C100" s="143">
        <v>297.37</v>
      </c>
      <c r="D100" s="143">
        <v>0.094</v>
      </c>
      <c r="E100" s="143">
        <f t="shared" si="1"/>
        <v>0.0081216</v>
      </c>
      <c r="F100" s="143">
        <f t="shared" si="7"/>
        <v>42.41252</v>
      </c>
      <c r="G100" s="143">
        <f t="shared" si="8"/>
        <v>0.344457522432</v>
      </c>
      <c r="H100" s="258" t="s">
        <v>69</v>
      </c>
      <c r="I100" s="143">
        <v>35.29451</v>
      </c>
      <c r="J100" s="143">
        <v>45.17349</v>
      </c>
      <c r="K100" s="143">
        <v>46.76956</v>
      </c>
      <c r="L100" s="271" t="s">
        <v>122</v>
      </c>
      <c r="M100" s="271"/>
    </row>
    <row r="101" spans="1:11" s="170" customFormat="1" ht="24">
      <c r="A101" s="244">
        <v>5</v>
      </c>
      <c r="B101" s="223">
        <v>45126</v>
      </c>
      <c r="C101" s="143">
        <v>294.41</v>
      </c>
      <c r="D101" s="143">
        <v>0.15</v>
      </c>
      <c r="E101" s="143">
        <f t="shared" si="1"/>
        <v>0.012960000000000001</v>
      </c>
      <c r="F101" s="143">
        <f t="shared" si="7"/>
        <v>26.62002666666667</v>
      </c>
      <c r="G101" s="143">
        <f t="shared" si="8"/>
        <v>0.34499554560000006</v>
      </c>
      <c r="H101" s="258" t="s">
        <v>70</v>
      </c>
      <c r="I101" s="143">
        <v>22.63631</v>
      </c>
      <c r="J101" s="143">
        <v>24.51553</v>
      </c>
      <c r="K101" s="143">
        <v>32.70824</v>
      </c>
    </row>
    <row r="102" spans="1:13" s="170" customFormat="1" ht="24">
      <c r="A102" s="244">
        <v>6</v>
      </c>
      <c r="B102" s="223">
        <v>45140</v>
      </c>
      <c r="C102" s="143">
        <v>294.41</v>
      </c>
      <c r="D102" s="143">
        <v>0.128</v>
      </c>
      <c r="E102" s="157">
        <f t="shared" si="1"/>
        <v>0.011059200000000002</v>
      </c>
      <c r="F102" s="143">
        <f t="shared" si="7"/>
        <v>20.065773333333336</v>
      </c>
      <c r="G102" s="157">
        <f t="shared" si="8"/>
        <v>0.22191140044800006</v>
      </c>
      <c r="H102" s="258" t="s">
        <v>71</v>
      </c>
      <c r="I102" s="143">
        <v>11.37428</v>
      </c>
      <c r="J102" s="143">
        <v>14.18989</v>
      </c>
      <c r="K102" s="143">
        <v>34.63315</v>
      </c>
      <c r="L102" s="169"/>
      <c r="M102" s="169"/>
    </row>
    <row r="103" spans="1:13" s="170" customFormat="1" ht="24">
      <c r="A103" s="244">
        <v>7</v>
      </c>
      <c r="B103" s="223">
        <v>45145</v>
      </c>
      <c r="C103" s="143">
        <v>294.38</v>
      </c>
      <c r="D103" s="143">
        <v>0.106</v>
      </c>
      <c r="E103" s="157">
        <f t="shared" si="1"/>
        <v>0.0091584</v>
      </c>
      <c r="F103" s="143">
        <f t="shared" si="7"/>
        <v>30.565456666666666</v>
      </c>
      <c r="G103" s="157">
        <f t="shared" si="8"/>
        <v>0.279930678336</v>
      </c>
      <c r="H103" s="258" t="s">
        <v>52</v>
      </c>
      <c r="I103" s="143">
        <v>32.50134</v>
      </c>
      <c r="J103" s="143">
        <v>33.9093</v>
      </c>
      <c r="K103" s="143">
        <v>25.28573</v>
      </c>
      <c r="L103" s="169"/>
      <c r="M103" s="169"/>
    </row>
    <row r="104" spans="1:13" s="170" customFormat="1" ht="24">
      <c r="A104" s="244">
        <v>8</v>
      </c>
      <c r="B104" s="223">
        <v>45174</v>
      </c>
      <c r="C104" s="143">
        <v>294.38</v>
      </c>
      <c r="D104" s="143">
        <v>0.047</v>
      </c>
      <c r="E104" s="157">
        <f t="shared" si="1"/>
        <v>0.0040608</v>
      </c>
      <c r="F104" s="143">
        <f t="shared" si="7"/>
        <v>57.122679999999995</v>
      </c>
      <c r="G104" s="157">
        <f t="shared" si="8"/>
        <v>0.23196377894399997</v>
      </c>
      <c r="H104" s="258" t="s">
        <v>53</v>
      </c>
      <c r="I104" s="143">
        <v>61.40967</v>
      </c>
      <c r="J104" s="143">
        <v>52.12468</v>
      </c>
      <c r="K104" s="143">
        <v>57.83369</v>
      </c>
      <c r="L104" s="169"/>
      <c r="M104" s="169"/>
    </row>
    <row r="105" spans="1:13" s="170" customFormat="1" ht="24">
      <c r="A105" s="244">
        <v>9</v>
      </c>
      <c r="B105" s="223">
        <v>45187</v>
      </c>
      <c r="C105" s="143">
        <v>294.66</v>
      </c>
      <c r="D105" s="143">
        <v>0.659</v>
      </c>
      <c r="E105" s="157">
        <f aca="true" t="shared" si="10" ref="E105:E116">SUM(D105*0.0864)</f>
        <v>0.056937600000000005</v>
      </c>
      <c r="F105" s="143">
        <f t="shared" si="7"/>
        <v>87.91883666666666</v>
      </c>
      <c r="G105" s="157">
        <f t="shared" si="8"/>
        <v>5.005887554592</v>
      </c>
      <c r="H105" s="258" t="s">
        <v>54</v>
      </c>
      <c r="I105" s="143">
        <v>89.39786</v>
      </c>
      <c r="J105" s="143">
        <v>80.27956</v>
      </c>
      <c r="K105" s="143">
        <v>94.07909</v>
      </c>
      <c r="L105" s="169"/>
      <c r="M105" s="169"/>
    </row>
    <row r="106" spans="1:13" s="170" customFormat="1" ht="24">
      <c r="A106" s="244">
        <v>10</v>
      </c>
      <c r="B106" s="223">
        <v>45207</v>
      </c>
      <c r="C106" s="143">
        <v>294.71</v>
      </c>
      <c r="D106" s="143">
        <v>0.965</v>
      </c>
      <c r="E106" s="157">
        <f t="shared" si="10"/>
        <v>0.083376</v>
      </c>
      <c r="F106" s="143">
        <f t="shared" si="7"/>
        <v>14.50927</v>
      </c>
      <c r="G106" s="157">
        <f t="shared" si="8"/>
        <v>1.2097248955200002</v>
      </c>
      <c r="H106" s="258" t="s">
        <v>55</v>
      </c>
      <c r="I106" s="143">
        <v>10.38756</v>
      </c>
      <c r="J106" s="143">
        <v>7.97275</v>
      </c>
      <c r="K106" s="143">
        <v>25.1675</v>
      </c>
      <c r="L106" s="169"/>
      <c r="M106" s="169"/>
    </row>
    <row r="107" spans="1:13" s="170" customFormat="1" ht="24">
      <c r="A107" s="244">
        <v>11</v>
      </c>
      <c r="B107" s="223">
        <v>45214</v>
      </c>
      <c r="C107" s="143">
        <v>294.81</v>
      </c>
      <c r="D107" s="143">
        <v>2.999</v>
      </c>
      <c r="E107" s="157">
        <f t="shared" si="10"/>
        <v>0.2591136</v>
      </c>
      <c r="F107" s="143">
        <f t="shared" si="7"/>
        <v>39.35895333333334</v>
      </c>
      <c r="G107" s="157">
        <f t="shared" si="8"/>
        <v>10.198440090432001</v>
      </c>
      <c r="H107" s="258" t="s">
        <v>56</v>
      </c>
      <c r="I107" s="143">
        <v>36.56307</v>
      </c>
      <c r="J107" s="143">
        <v>50.52632</v>
      </c>
      <c r="K107" s="143">
        <v>30.98747</v>
      </c>
      <c r="L107" s="169"/>
      <c r="M107" s="169"/>
    </row>
    <row r="108" spans="1:13" s="170" customFormat="1" ht="24">
      <c r="A108" s="244">
        <v>12</v>
      </c>
      <c r="B108" s="223">
        <v>45215</v>
      </c>
      <c r="C108" s="143">
        <v>295.14</v>
      </c>
      <c r="D108" s="143">
        <v>17.238</v>
      </c>
      <c r="E108" s="157">
        <f t="shared" si="10"/>
        <v>1.4893632</v>
      </c>
      <c r="F108" s="143">
        <f t="shared" si="7"/>
        <v>578.6252166666667</v>
      </c>
      <c r="G108" s="157">
        <f t="shared" si="8"/>
        <v>861.7831042953601</v>
      </c>
      <c r="H108" s="258" t="s">
        <v>57</v>
      </c>
      <c r="I108" s="143">
        <v>723.00335</v>
      </c>
      <c r="J108" s="143">
        <v>571.10223</v>
      </c>
      <c r="K108" s="143">
        <v>441.77007</v>
      </c>
      <c r="L108" s="169"/>
      <c r="M108" s="169"/>
    </row>
    <row r="109" spans="1:13" s="170" customFormat="1" ht="24">
      <c r="A109" s="244">
        <v>13</v>
      </c>
      <c r="B109" s="223">
        <v>45215</v>
      </c>
      <c r="C109" s="143">
        <v>295.25</v>
      </c>
      <c r="D109" s="143">
        <v>25.006</v>
      </c>
      <c r="E109" s="157">
        <f t="shared" si="10"/>
        <v>2.1605184</v>
      </c>
      <c r="F109" s="143">
        <f t="shared" si="7"/>
        <v>514.77714</v>
      </c>
      <c r="G109" s="157">
        <f t="shared" si="8"/>
        <v>1112.185482869376</v>
      </c>
      <c r="H109" s="258" t="s">
        <v>58</v>
      </c>
      <c r="I109" s="143">
        <v>464.99532</v>
      </c>
      <c r="J109" s="143">
        <v>538.75756</v>
      </c>
      <c r="K109" s="143">
        <v>540.57854</v>
      </c>
      <c r="L109" s="169"/>
      <c r="M109" s="169"/>
    </row>
    <row r="110" spans="1:13" s="170" customFormat="1" ht="24">
      <c r="A110" s="244">
        <v>14</v>
      </c>
      <c r="B110" s="224">
        <v>45236</v>
      </c>
      <c r="C110" s="143">
        <v>294.38</v>
      </c>
      <c r="D110" s="143">
        <v>0.067</v>
      </c>
      <c r="E110" s="157">
        <f t="shared" si="10"/>
        <v>0.005788800000000001</v>
      </c>
      <c r="F110" s="143">
        <f t="shared" si="7"/>
        <v>13.882286666666666</v>
      </c>
      <c r="G110" s="157">
        <f t="shared" si="8"/>
        <v>0.080361781056</v>
      </c>
      <c r="H110" s="258" t="s">
        <v>59</v>
      </c>
      <c r="I110" s="143">
        <v>13.46072</v>
      </c>
      <c r="J110" s="143">
        <v>15.11335</v>
      </c>
      <c r="K110" s="143">
        <v>13.07279</v>
      </c>
      <c r="L110" s="169"/>
      <c r="M110" s="169"/>
    </row>
    <row r="111" spans="1:13" s="170" customFormat="1" ht="24">
      <c r="A111" s="244">
        <v>15</v>
      </c>
      <c r="B111" s="225">
        <v>45244</v>
      </c>
      <c r="C111" s="143">
        <v>294.37</v>
      </c>
      <c r="D111" s="143">
        <v>0.064</v>
      </c>
      <c r="E111" s="157">
        <f t="shared" si="10"/>
        <v>0.005529600000000001</v>
      </c>
      <c r="F111" s="143">
        <f t="shared" si="7"/>
        <v>9.266303333333333</v>
      </c>
      <c r="G111" s="157">
        <f t="shared" si="8"/>
        <v>0.05123895091200001</v>
      </c>
      <c r="H111" s="258" t="s">
        <v>60</v>
      </c>
      <c r="I111" s="143">
        <v>7.8103</v>
      </c>
      <c r="J111" s="143">
        <v>8.03988</v>
      </c>
      <c r="K111" s="143">
        <v>11.94873</v>
      </c>
      <c r="L111" s="169"/>
      <c r="M111" s="169"/>
    </row>
    <row r="112" spans="1:13" s="170" customFormat="1" ht="24">
      <c r="A112" s="244">
        <v>16</v>
      </c>
      <c r="B112" s="225">
        <v>45267</v>
      </c>
      <c r="C112" s="143">
        <v>294.36</v>
      </c>
      <c r="D112" s="143">
        <v>0.031</v>
      </c>
      <c r="E112" s="157">
        <f t="shared" si="10"/>
        <v>0.0026784</v>
      </c>
      <c r="F112" s="143">
        <f t="shared" si="7"/>
        <v>27.211560000000002</v>
      </c>
      <c r="G112" s="157">
        <f t="shared" si="8"/>
        <v>0.07288344230400001</v>
      </c>
      <c r="H112" s="258" t="s">
        <v>61</v>
      </c>
      <c r="I112" s="143">
        <v>30.403</v>
      </c>
      <c r="J112" s="143">
        <v>24.16384</v>
      </c>
      <c r="K112" s="143">
        <v>27.06784</v>
      </c>
      <c r="L112" s="169"/>
      <c r="M112" s="169"/>
    </row>
    <row r="113" spans="1:13" s="170" customFormat="1" ht="24">
      <c r="A113" s="244">
        <v>17</v>
      </c>
      <c r="B113" s="225">
        <v>45297</v>
      </c>
      <c r="C113" s="143">
        <v>294.36</v>
      </c>
      <c r="D113" s="143">
        <v>0.136</v>
      </c>
      <c r="E113" s="157">
        <f t="shared" si="10"/>
        <v>0.011750400000000001</v>
      </c>
      <c r="F113" s="143">
        <f t="shared" si="7"/>
        <v>26.221503333333334</v>
      </c>
      <c r="G113" s="157">
        <f t="shared" si="8"/>
        <v>0.30811315276800005</v>
      </c>
      <c r="H113" s="258" t="s">
        <v>62</v>
      </c>
      <c r="I113" s="143">
        <v>22.84324</v>
      </c>
      <c r="J113" s="143">
        <v>28.55038</v>
      </c>
      <c r="K113" s="143">
        <v>27.27089</v>
      </c>
      <c r="L113" s="169"/>
      <c r="M113" s="169"/>
    </row>
    <row r="114" spans="1:13" s="170" customFormat="1" ht="24">
      <c r="A114" s="244">
        <v>18</v>
      </c>
      <c r="B114" s="225">
        <v>45344</v>
      </c>
      <c r="C114" s="143">
        <v>294.22</v>
      </c>
      <c r="D114" s="143">
        <v>0.3</v>
      </c>
      <c r="E114" s="157">
        <f t="shared" si="10"/>
        <v>0.025920000000000002</v>
      </c>
      <c r="F114" s="143">
        <f t="shared" si="7"/>
        <v>34.876196666666665</v>
      </c>
      <c r="G114" s="157">
        <f t="shared" si="8"/>
        <v>0.9039910176</v>
      </c>
      <c r="H114" s="258" t="s">
        <v>63</v>
      </c>
      <c r="I114" s="143">
        <v>39.68107</v>
      </c>
      <c r="J114" s="143">
        <v>35.37922</v>
      </c>
      <c r="K114" s="143">
        <v>29.5683</v>
      </c>
      <c r="L114" s="169"/>
      <c r="M114" s="169"/>
    </row>
    <row r="115" spans="1:13" s="234" customFormat="1" ht="24.75" thickBot="1">
      <c r="A115" s="289">
        <v>19</v>
      </c>
      <c r="B115" s="232">
        <v>45356</v>
      </c>
      <c r="C115" s="150">
        <v>294.21</v>
      </c>
      <c r="D115" s="150">
        <v>0.034</v>
      </c>
      <c r="E115" s="167">
        <f t="shared" si="10"/>
        <v>0.0029376000000000003</v>
      </c>
      <c r="F115" s="150">
        <f t="shared" si="7"/>
        <v>15.332363333333333</v>
      </c>
      <c r="G115" s="167">
        <f t="shared" si="8"/>
        <v>0.045040350528000005</v>
      </c>
      <c r="H115" s="290" t="s">
        <v>64</v>
      </c>
      <c r="I115" s="150">
        <v>18.57856</v>
      </c>
      <c r="J115" s="150">
        <v>12.84127</v>
      </c>
      <c r="K115" s="150">
        <v>14.57726</v>
      </c>
      <c r="L115" s="233"/>
      <c r="M115" s="233"/>
    </row>
    <row r="116" spans="1:13" s="170" customFormat="1" ht="24.75" thickTop="1">
      <c r="A116" s="244">
        <v>1</v>
      </c>
      <c r="B116" s="223">
        <v>45402</v>
      </c>
      <c r="C116" s="143">
        <v>294.2</v>
      </c>
      <c r="D116" s="143">
        <v>0.032</v>
      </c>
      <c r="E116" s="143">
        <f t="shared" si="10"/>
        <v>0.0027648000000000004</v>
      </c>
      <c r="F116" s="143">
        <f>+AVERAGE(I116:K116)</f>
        <v>12.134583333333333</v>
      </c>
      <c r="G116" s="143">
        <f>F116*E116</f>
        <v>0.033549696000000004</v>
      </c>
      <c r="H116" s="253" t="s">
        <v>67</v>
      </c>
      <c r="I116" s="143">
        <v>11.59221</v>
      </c>
      <c r="J116" s="143">
        <v>12.97859</v>
      </c>
      <c r="K116" s="143">
        <v>11.83295</v>
      </c>
      <c r="L116" s="169"/>
      <c r="M116" s="169"/>
    </row>
    <row r="117" spans="1:13" s="308" customFormat="1" ht="24">
      <c r="A117" s="306">
        <v>2</v>
      </c>
      <c r="B117" s="223"/>
      <c r="C117" s="231"/>
      <c r="D117" s="231"/>
      <c r="E117" s="231"/>
      <c r="F117" s="231"/>
      <c r="G117" s="231"/>
      <c r="H117" s="258" t="s">
        <v>68</v>
      </c>
      <c r="I117" s="231"/>
      <c r="J117" s="231"/>
      <c r="K117" s="231"/>
      <c r="L117" s="307"/>
      <c r="M117" s="307"/>
    </row>
    <row r="118" spans="1:13" s="170" customFormat="1" ht="24">
      <c r="A118" s="244">
        <v>3</v>
      </c>
      <c r="B118" s="223"/>
      <c r="C118" s="143"/>
      <c r="D118" s="143"/>
      <c r="E118" s="143"/>
      <c r="F118" s="143"/>
      <c r="G118" s="143"/>
      <c r="H118" s="258" t="s">
        <v>48</v>
      </c>
      <c r="I118" s="143"/>
      <c r="J118" s="143"/>
      <c r="K118" s="143"/>
      <c r="L118" s="169"/>
      <c r="M118" s="169"/>
    </row>
    <row r="119" spans="1:13" s="170" customFormat="1" ht="24">
      <c r="A119" s="244">
        <v>4</v>
      </c>
      <c r="B119" s="223"/>
      <c r="C119" s="143"/>
      <c r="D119" s="143"/>
      <c r="E119" s="143"/>
      <c r="F119" s="143"/>
      <c r="G119" s="143"/>
      <c r="H119" s="258" t="s">
        <v>69</v>
      </c>
      <c r="I119" s="143"/>
      <c r="J119" s="143"/>
      <c r="K119" s="143"/>
      <c r="L119" s="169"/>
      <c r="M119" s="169"/>
    </row>
    <row r="120" spans="1:13" s="170" customFormat="1" ht="24">
      <c r="A120" s="244">
        <v>5</v>
      </c>
      <c r="B120" s="223"/>
      <c r="C120" s="143"/>
      <c r="D120" s="143"/>
      <c r="E120" s="143"/>
      <c r="F120" s="143"/>
      <c r="G120" s="143"/>
      <c r="H120" s="258" t="s">
        <v>70</v>
      </c>
      <c r="I120" s="143"/>
      <c r="J120" s="143"/>
      <c r="K120" s="143"/>
      <c r="L120" s="169"/>
      <c r="M120" s="169"/>
    </row>
    <row r="121" spans="1:13" s="170" customFormat="1" ht="24">
      <c r="A121" s="244">
        <v>6</v>
      </c>
      <c r="B121" s="223"/>
      <c r="C121" s="143"/>
      <c r="D121" s="143"/>
      <c r="E121" s="157"/>
      <c r="F121" s="143"/>
      <c r="G121" s="157"/>
      <c r="H121" s="258" t="s">
        <v>71</v>
      </c>
      <c r="I121" s="143"/>
      <c r="J121" s="143"/>
      <c r="K121" s="143"/>
      <c r="L121" s="169"/>
      <c r="M121" s="169"/>
    </row>
    <row r="122" spans="1:13" s="170" customFormat="1" ht="24">
      <c r="A122" s="244">
        <v>7</v>
      </c>
      <c r="B122" s="223"/>
      <c r="C122" s="143"/>
      <c r="D122" s="143"/>
      <c r="E122" s="157"/>
      <c r="F122" s="143"/>
      <c r="G122" s="157"/>
      <c r="H122" s="258" t="s">
        <v>52</v>
      </c>
      <c r="I122" s="143"/>
      <c r="J122" s="143"/>
      <c r="K122" s="143"/>
      <c r="L122" s="169"/>
      <c r="M122" s="169"/>
    </row>
    <row r="123" spans="1:13" s="170" customFormat="1" ht="24">
      <c r="A123" s="244">
        <v>8</v>
      </c>
      <c r="B123" s="223"/>
      <c r="C123" s="143"/>
      <c r="D123" s="143"/>
      <c r="E123" s="157"/>
      <c r="F123" s="143"/>
      <c r="G123" s="157"/>
      <c r="H123" s="258" t="s">
        <v>53</v>
      </c>
      <c r="I123" s="143"/>
      <c r="J123" s="143"/>
      <c r="K123" s="143"/>
      <c r="L123" s="169"/>
      <c r="M123" s="169"/>
    </row>
    <row r="124" spans="1:13" s="170" customFormat="1" ht="24">
      <c r="A124" s="244">
        <v>9</v>
      </c>
      <c r="B124" s="223"/>
      <c r="C124" s="143"/>
      <c r="D124" s="143"/>
      <c r="E124" s="157"/>
      <c r="F124" s="143"/>
      <c r="G124" s="157"/>
      <c r="H124" s="258" t="s">
        <v>54</v>
      </c>
      <c r="I124" s="143"/>
      <c r="J124" s="143"/>
      <c r="K124" s="143"/>
      <c r="L124" s="169"/>
      <c r="M124" s="169"/>
    </row>
    <row r="125" spans="1:13" s="170" customFormat="1" ht="24">
      <c r="A125" s="244">
        <v>10</v>
      </c>
      <c r="B125" s="223"/>
      <c r="C125" s="143"/>
      <c r="D125" s="143"/>
      <c r="E125" s="157"/>
      <c r="F125" s="143"/>
      <c r="G125" s="157"/>
      <c r="H125" s="258" t="s">
        <v>55</v>
      </c>
      <c r="I125" s="143"/>
      <c r="J125" s="143"/>
      <c r="K125" s="143"/>
      <c r="L125" s="169"/>
      <c r="M125" s="169"/>
    </row>
    <row r="126" spans="1:13" s="170" customFormat="1" ht="24">
      <c r="A126" s="244">
        <v>11</v>
      </c>
      <c r="B126" s="223"/>
      <c r="C126" s="143"/>
      <c r="D126" s="143"/>
      <c r="E126" s="157"/>
      <c r="F126" s="143"/>
      <c r="G126" s="157"/>
      <c r="H126" s="258" t="s">
        <v>56</v>
      </c>
      <c r="I126" s="143"/>
      <c r="J126" s="143"/>
      <c r="K126" s="143"/>
      <c r="L126" s="169"/>
      <c r="M126" s="169"/>
    </row>
    <row r="127" spans="1:13" s="170" customFormat="1" ht="24">
      <c r="A127" s="244">
        <v>12</v>
      </c>
      <c r="B127" s="223"/>
      <c r="C127" s="143"/>
      <c r="D127" s="143"/>
      <c r="E127" s="157"/>
      <c r="F127" s="143"/>
      <c r="G127" s="157"/>
      <c r="H127" s="258" t="s">
        <v>57</v>
      </c>
      <c r="I127" s="143"/>
      <c r="J127" s="143"/>
      <c r="K127" s="143"/>
      <c r="L127" s="169"/>
      <c r="M127" s="169"/>
    </row>
    <row r="128" spans="1:13" s="170" customFormat="1" ht="24">
      <c r="A128" s="244">
        <v>13</v>
      </c>
      <c r="B128" s="223"/>
      <c r="C128" s="143"/>
      <c r="D128" s="143"/>
      <c r="E128" s="157"/>
      <c r="F128" s="143"/>
      <c r="G128" s="157"/>
      <c r="H128" s="258" t="s">
        <v>58</v>
      </c>
      <c r="I128" s="143"/>
      <c r="J128" s="143"/>
      <c r="K128" s="143"/>
      <c r="L128" s="169"/>
      <c r="M128" s="169"/>
    </row>
    <row r="129" spans="1:13" s="170" customFormat="1" ht="24">
      <c r="A129" s="244">
        <v>14</v>
      </c>
      <c r="B129" s="224"/>
      <c r="C129" s="143"/>
      <c r="D129" s="143"/>
      <c r="E129" s="157"/>
      <c r="F129" s="143"/>
      <c r="G129" s="157"/>
      <c r="H129" s="258" t="s">
        <v>59</v>
      </c>
      <c r="I129" s="143"/>
      <c r="J129" s="143"/>
      <c r="K129" s="143"/>
      <c r="L129" s="169"/>
      <c r="M129" s="169"/>
    </row>
    <row r="130" spans="1:13" s="170" customFormat="1" ht="24">
      <c r="A130" s="244">
        <v>15</v>
      </c>
      <c r="B130" s="225"/>
      <c r="C130" s="143"/>
      <c r="D130" s="143"/>
      <c r="E130" s="157"/>
      <c r="F130" s="143"/>
      <c r="G130" s="157"/>
      <c r="H130" s="258" t="s">
        <v>60</v>
      </c>
      <c r="I130" s="143"/>
      <c r="J130" s="143"/>
      <c r="K130" s="143"/>
      <c r="L130" s="169"/>
      <c r="M130" s="169"/>
    </row>
    <row r="131" spans="1:13" s="170" customFormat="1" ht="24">
      <c r="A131" s="244">
        <v>16</v>
      </c>
      <c r="B131" s="225"/>
      <c r="C131" s="143"/>
      <c r="D131" s="143"/>
      <c r="E131" s="157"/>
      <c r="F131" s="143"/>
      <c r="G131" s="157"/>
      <c r="H131" s="258" t="s">
        <v>61</v>
      </c>
      <c r="I131" s="143"/>
      <c r="J131" s="143"/>
      <c r="K131" s="143"/>
      <c r="L131" s="169"/>
      <c r="M131" s="169"/>
    </row>
    <row r="132" spans="1:13" s="170" customFormat="1" ht="24">
      <c r="A132" s="244">
        <v>17</v>
      </c>
      <c r="B132" s="225"/>
      <c r="C132" s="143"/>
      <c r="D132" s="143"/>
      <c r="E132" s="157"/>
      <c r="F132" s="143"/>
      <c r="G132" s="157"/>
      <c r="H132" s="258" t="s">
        <v>62</v>
      </c>
      <c r="I132" s="143"/>
      <c r="J132" s="143"/>
      <c r="K132" s="143"/>
      <c r="L132" s="169"/>
      <c r="M132" s="169"/>
    </row>
    <row r="133" spans="1:13" s="170" customFormat="1" ht="24">
      <c r="A133" s="244">
        <v>18</v>
      </c>
      <c r="B133" s="225"/>
      <c r="C133" s="143"/>
      <c r="D133" s="143"/>
      <c r="E133" s="157"/>
      <c r="F133" s="143"/>
      <c r="G133" s="157"/>
      <c r="H133" s="258" t="s">
        <v>63</v>
      </c>
      <c r="I133" s="143"/>
      <c r="J133" s="143"/>
      <c r="K133" s="143"/>
      <c r="L133" s="169"/>
      <c r="M133" s="169"/>
    </row>
    <row r="134" spans="1:13" s="170" customFormat="1" ht="24.75" thickBot="1">
      <c r="A134" s="289">
        <v>19</v>
      </c>
      <c r="B134" s="232"/>
      <c r="C134" s="150"/>
      <c r="D134" s="150"/>
      <c r="E134" s="167"/>
      <c r="F134" s="150"/>
      <c r="G134" s="167"/>
      <c r="H134" s="290" t="s">
        <v>64</v>
      </c>
      <c r="I134" s="150"/>
      <c r="J134" s="150"/>
      <c r="K134" s="150"/>
      <c r="L134" s="169"/>
      <c r="M134" s="169"/>
    </row>
    <row r="135" spans="1:13" s="170" customFormat="1" ht="24.75" thickTop="1">
      <c r="A135" s="244"/>
      <c r="B135" s="168"/>
      <c r="C135" s="143"/>
      <c r="D135" s="143"/>
      <c r="E135" s="157"/>
      <c r="F135" s="143"/>
      <c r="G135" s="157"/>
      <c r="H135" s="262"/>
      <c r="I135" s="143"/>
      <c r="J135" s="143"/>
      <c r="K135" s="143"/>
      <c r="L135" s="169"/>
      <c r="M135" s="169"/>
    </row>
    <row r="136" spans="1:13" s="170" customFormat="1" ht="24">
      <c r="A136" s="244"/>
      <c r="B136" s="168"/>
      <c r="C136" s="143"/>
      <c r="D136" s="143"/>
      <c r="E136" s="157"/>
      <c r="F136" s="143"/>
      <c r="G136" s="157"/>
      <c r="H136" s="262"/>
      <c r="I136" s="143"/>
      <c r="J136" s="143"/>
      <c r="K136" s="143"/>
      <c r="L136" s="169"/>
      <c r="M136" s="169"/>
    </row>
    <row r="137" spans="1:13" s="170" customFormat="1" ht="24">
      <c r="A137" s="244"/>
      <c r="B137" s="168"/>
      <c r="C137" s="143"/>
      <c r="D137" s="143"/>
      <c r="E137" s="157"/>
      <c r="F137" s="143"/>
      <c r="G137" s="157"/>
      <c r="H137" s="262"/>
      <c r="I137" s="143"/>
      <c r="J137" s="143"/>
      <c r="K137" s="143"/>
      <c r="L137" s="169"/>
      <c r="M137" s="169"/>
    </row>
    <row r="138" spans="1:13" s="170" customFormat="1" ht="24">
      <c r="A138" s="244"/>
      <c r="B138" s="168"/>
      <c r="C138" s="143"/>
      <c r="D138" s="143"/>
      <c r="E138" s="157"/>
      <c r="F138" s="143"/>
      <c r="G138" s="157"/>
      <c r="H138" s="262"/>
      <c r="I138" s="143"/>
      <c r="J138" s="143"/>
      <c r="K138" s="143"/>
      <c r="L138" s="169"/>
      <c r="M138" s="169"/>
    </row>
    <row r="139" spans="1:13" s="170" customFormat="1" ht="24">
      <c r="A139" s="244"/>
      <c r="B139" s="168"/>
      <c r="C139" s="143"/>
      <c r="D139" s="143"/>
      <c r="E139" s="157"/>
      <c r="F139" s="143"/>
      <c r="G139" s="157"/>
      <c r="H139" s="262"/>
      <c r="I139" s="143"/>
      <c r="J139" s="143"/>
      <c r="K139" s="143"/>
      <c r="L139" s="169"/>
      <c r="M139" s="169"/>
    </row>
    <row r="140" spans="1:13" s="170" customFormat="1" ht="24">
      <c r="A140" s="244"/>
      <c r="B140" s="168"/>
      <c r="C140" s="143"/>
      <c r="D140" s="143"/>
      <c r="E140" s="157"/>
      <c r="F140" s="143"/>
      <c r="G140" s="157"/>
      <c r="H140" s="262"/>
      <c r="I140" s="143"/>
      <c r="J140" s="143"/>
      <c r="K140" s="143"/>
      <c r="L140" s="169"/>
      <c r="M140" s="169"/>
    </row>
    <row r="141" spans="1:13" s="170" customFormat="1" ht="24">
      <c r="A141" s="244"/>
      <c r="B141" s="168"/>
      <c r="C141" s="143"/>
      <c r="D141" s="143"/>
      <c r="E141" s="157"/>
      <c r="F141" s="143"/>
      <c r="G141" s="157"/>
      <c r="H141" s="262"/>
      <c r="I141" s="143"/>
      <c r="J141" s="143"/>
      <c r="K141" s="143"/>
      <c r="L141" s="169"/>
      <c r="M141" s="169"/>
    </row>
    <row r="142" spans="1:13" s="170" customFormat="1" ht="24">
      <c r="A142" s="244"/>
      <c r="B142" s="168"/>
      <c r="C142" s="143"/>
      <c r="D142" s="143"/>
      <c r="E142" s="157"/>
      <c r="F142" s="143"/>
      <c r="G142" s="157"/>
      <c r="H142" s="262"/>
      <c r="I142" s="143"/>
      <c r="J142" s="143"/>
      <c r="K142" s="143"/>
      <c r="L142" s="169"/>
      <c r="M142" s="169"/>
    </row>
    <row r="143" spans="1:13" s="170" customFormat="1" ht="24">
      <c r="A143" s="244"/>
      <c r="B143" s="168"/>
      <c r="C143" s="143"/>
      <c r="D143" s="143"/>
      <c r="E143" s="157"/>
      <c r="F143" s="143"/>
      <c r="G143" s="157"/>
      <c r="H143" s="262"/>
      <c r="I143" s="143"/>
      <c r="J143" s="143"/>
      <c r="K143" s="143"/>
      <c r="L143" s="169"/>
      <c r="M143" s="169"/>
    </row>
    <row r="144" spans="1:13" s="170" customFormat="1" ht="24">
      <c r="A144" s="244"/>
      <c r="B144" s="168"/>
      <c r="C144" s="143"/>
      <c r="D144" s="143"/>
      <c r="E144" s="157"/>
      <c r="F144" s="143"/>
      <c r="G144" s="157"/>
      <c r="H144" s="262"/>
      <c r="I144" s="143"/>
      <c r="J144" s="143"/>
      <c r="K144" s="143"/>
      <c r="L144" s="169"/>
      <c r="M144" s="169"/>
    </row>
    <row r="145" spans="1:13" s="170" customFormat="1" ht="24">
      <c r="A145" s="244"/>
      <c r="B145" s="168"/>
      <c r="C145" s="143"/>
      <c r="D145" s="143"/>
      <c r="E145" s="157"/>
      <c r="F145" s="143"/>
      <c r="G145" s="157"/>
      <c r="H145" s="262"/>
      <c r="I145" s="143"/>
      <c r="J145" s="143"/>
      <c r="K145" s="143"/>
      <c r="L145" s="169"/>
      <c r="M145" s="169"/>
    </row>
    <row r="146" spans="1:13" s="170" customFormat="1" ht="24">
      <c r="A146" s="244"/>
      <c r="B146" s="168"/>
      <c r="C146" s="143"/>
      <c r="D146" s="143"/>
      <c r="E146" s="157"/>
      <c r="F146" s="143"/>
      <c r="G146" s="157"/>
      <c r="H146" s="262"/>
      <c r="I146" s="143"/>
      <c r="J146" s="143"/>
      <c r="K146" s="143"/>
      <c r="L146" s="169"/>
      <c r="M146" s="169"/>
    </row>
    <row r="147" spans="1:13" s="170" customFormat="1" ht="24">
      <c r="A147" s="244"/>
      <c r="B147" s="168"/>
      <c r="C147" s="143"/>
      <c r="D147" s="143"/>
      <c r="E147" s="157"/>
      <c r="F147" s="143"/>
      <c r="G147" s="157"/>
      <c r="H147" s="262"/>
      <c r="I147" s="143"/>
      <c r="J147" s="143"/>
      <c r="K147" s="143"/>
      <c r="L147" s="169"/>
      <c r="M147" s="169"/>
    </row>
    <row r="148" spans="1:13" s="170" customFormat="1" ht="24">
      <c r="A148" s="244"/>
      <c r="B148" s="168"/>
      <c r="C148" s="143"/>
      <c r="D148" s="143"/>
      <c r="E148" s="157"/>
      <c r="F148" s="143"/>
      <c r="G148" s="157"/>
      <c r="H148" s="262"/>
      <c r="I148" s="143"/>
      <c r="J148" s="143"/>
      <c r="K148" s="143"/>
      <c r="L148" s="169"/>
      <c r="M148" s="169"/>
    </row>
    <row r="149" spans="1:13" s="170" customFormat="1" ht="24">
      <c r="A149" s="244"/>
      <c r="B149" s="168"/>
      <c r="C149" s="143"/>
      <c r="D149" s="143"/>
      <c r="E149" s="157"/>
      <c r="F149" s="143"/>
      <c r="G149" s="157"/>
      <c r="H149" s="262"/>
      <c r="I149" s="143"/>
      <c r="J149" s="143"/>
      <c r="K149" s="143"/>
      <c r="L149" s="169"/>
      <c r="M149" s="169"/>
    </row>
    <row r="150" spans="1:13" s="170" customFormat="1" ht="24">
      <c r="A150" s="244"/>
      <c r="B150" s="168"/>
      <c r="C150" s="143"/>
      <c r="D150" s="143"/>
      <c r="E150" s="157"/>
      <c r="F150" s="143"/>
      <c r="G150" s="157"/>
      <c r="H150" s="262"/>
      <c r="I150" s="143"/>
      <c r="J150" s="143"/>
      <c r="K150" s="143"/>
      <c r="L150" s="169"/>
      <c r="M150" s="169"/>
    </row>
    <row r="151" spans="1:13" s="170" customFormat="1" ht="24">
      <c r="A151" s="244"/>
      <c r="B151" s="168"/>
      <c r="C151" s="143"/>
      <c r="D151" s="143"/>
      <c r="E151" s="157"/>
      <c r="F151" s="143"/>
      <c r="G151" s="157"/>
      <c r="H151" s="262"/>
      <c r="I151" s="143"/>
      <c r="J151" s="143"/>
      <c r="K151" s="143"/>
      <c r="L151" s="169"/>
      <c r="M151" s="169"/>
    </row>
    <row r="152" spans="1:13" s="170" customFormat="1" ht="24">
      <c r="A152" s="244"/>
      <c r="B152" s="168"/>
      <c r="C152" s="143"/>
      <c r="D152" s="143"/>
      <c r="E152" s="157"/>
      <c r="F152" s="143"/>
      <c r="G152" s="157"/>
      <c r="H152" s="262"/>
      <c r="I152" s="143"/>
      <c r="J152" s="143"/>
      <c r="K152" s="143"/>
      <c r="L152" s="169"/>
      <c r="M152" s="169"/>
    </row>
    <row r="153" spans="1:13" s="170" customFormat="1" ht="24">
      <c r="A153" s="244"/>
      <c r="B153" s="168"/>
      <c r="C153" s="143"/>
      <c r="D153" s="143"/>
      <c r="E153" s="157"/>
      <c r="F153" s="143"/>
      <c r="G153" s="157"/>
      <c r="H153" s="262"/>
      <c r="I153" s="143"/>
      <c r="J153" s="143"/>
      <c r="K153" s="143"/>
      <c r="L153" s="169"/>
      <c r="M153" s="169"/>
    </row>
    <row r="154" spans="1:13" s="170" customFormat="1" ht="24">
      <c r="A154" s="244"/>
      <c r="B154" s="168"/>
      <c r="C154" s="143"/>
      <c r="D154" s="143"/>
      <c r="E154" s="157"/>
      <c r="F154" s="143"/>
      <c r="G154" s="157"/>
      <c r="H154" s="262"/>
      <c r="I154" s="143"/>
      <c r="J154" s="143"/>
      <c r="K154" s="143"/>
      <c r="L154" s="169"/>
      <c r="M154" s="169"/>
    </row>
    <row r="155" spans="1:13" s="170" customFormat="1" ht="24.75" thickBot="1">
      <c r="A155" s="244"/>
      <c r="B155" s="168"/>
      <c r="C155" s="143"/>
      <c r="D155" s="143"/>
      <c r="E155" s="157"/>
      <c r="F155" s="143"/>
      <c r="G155" s="157"/>
      <c r="H155" s="263"/>
      <c r="I155" s="143"/>
      <c r="J155" s="143"/>
      <c r="K155" s="143"/>
      <c r="L155" s="169"/>
      <c r="M155" s="169"/>
    </row>
    <row r="156" spans="1:13" s="170" customFormat="1" ht="24">
      <c r="A156" s="244">
        <v>1</v>
      </c>
      <c r="B156" s="171"/>
      <c r="C156" s="172"/>
      <c r="D156" s="172"/>
      <c r="E156" s="173"/>
      <c r="F156" s="172"/>
      <c r="G156" s="173"/>
      <c r="H156" s="253" t="s">
        <v>67</v>
      </c>
      <c r="I156" s="143"/>
      <c r="J156" s="143"/>
      <c r="K156" s="143"/>
      <c r="L156" s="169"/>
      <c r="M156" s="169"/>
    </row>
    <row r="157" spans="1:13" s="170" customFormat="1" ht="24">
      <c r="A157" s="244">
        <v>2</v>
      </c>
      <c r="B157" s="168"/>
      <c r="C157" s="143"/>
      <c r="D157" s="143"/>
      <c r="E157" s="157"/>
      <c r="F157" s="143"/>
      <c r="G157" s="157"/>
      <c r="H157" s="253" t="s">
        <v>68</v>
      </c>
      <c r="I157" s="143"/>
      <c r="J157" s="143"/>
      <c r="K157" s="143"/>
      <c r="L157" s="169"/>
      <c r="M157" s="169"/>
    </row>
    <row r="158" spans="1:13" s="170" customFormat="1" ht="24">
      <c r="A158" s="244">
        <v>3</v>
      </c>
      <c r="B158" s="168"/>
      <c r="C158" s="143"/>
      <c r="D158" s="143"/>
      <c r="E158" s="157"/>
      <c r="F158" s="143"/>
      <c r="G158" s="157"/>
      <c r="H158" s="253" t="s">
        <v>48</v>
      </c>
      <c r="I158" s="143"/>
      <c r="J158" s="143"/>
      <c r="K158" s="143"/>
      <c r="L158" s="169"/>
      <c r="M158" s="169"/>
    </row>
    <row r="159" spans="1:13" s="170" customFormat="1" ht="24">
      <c r="A159" s="244">
        <v>4</v>
      </c>
      <c r="B159" s="168"/>
      <c r="C159" s="143"/>
      <c r="D159" s="143"/>
      <c r="E159" s="157"/>
      <c r="F159" s="143"/>
      <c r="G159" s="157"/>
      <c r="H159" s="253" t="s">
        <v>69</v>
      </c>
      <c r="I159" s="143"/>
      <c r="J159" s="143"/>
      <c r="K159" s="143"/>
      <c r="L159" s="169"/>
      <c r="M159" s="169"/>
    </row>
    <row r="160" spans="1:13" s="170" customFormat="1" ht="24">
      <c r="A160" s="244">
        <v>5</v>
      </c>
      <c r="B160" s="168"/>
      <c r="C160" s="143"/>
      <c r="D160" s="143"/>
      <c r="E160" s="157"/>
      <c r="F160" s="143"/>
      <c r="G160" s="157"/>
      <c r="H160" s="253" t="s">
        <v>49</v>
      </c>
      <c r="I160" s="143"/>
      <c r="J160" s="143"/>
      <c r="K160" s="143"/>
      <c r="L160" s="169"/>
      <c r="M160" s="169"/>
    </row>
    <row r="161" spans="1:13" s="170" customFormat="1" ht="24">
      <c r="A161" s="236">
        <v>6</v>
      </c>
      <c r="B161" s="140"/>
      <c r="C161" s="141"/>
      <c r="D161" s="141"/>
      <c r="E161" s="146"/>
      <c r="F161" s="143"/>
      <c r="G161" s="157"/>
      <c r="H161" s="253" t="s">
        <v>71</v>
      </c>
      <c r="I161" s="143"/>
      <c r="J161" s="143"/>
      <c r="K161" s="143"/>
      <c r="L161" s="169"/>
      <c r="M161" s="169"/>
    </row>
    <row r="162" spans="1:13" s="170" customFormat="1" ht="24">
      <c r="A162" s="244">
        <v>7</v>
      </c>
      <c r="B162" s="140"/>
      <c r="C162" s="141"/>
      <c r="D162" s="141"/>
      <c r="E162" s="146"/>
      <c r="F162" s="143"/>
      <c r="G162" s="157"/>
      <c r="H162" s="253" t="s">
        <v>72</v>
      </c>
      <c r="I162" s="143"/>
      <c r="J162" s="143"/>
      <c r="K162" s="143"/>
      <c r="L162" s="169"/>
      <c r="M162" s="169"/>
    </row>
    <row r="163" spans="1:13" s="170" customFormat="1" ht="24">
      <c r="A163" s="236">
        <v>8</v>
      </c>
      <c r="B163" s="140"/>
      <c r="C163" s="141"/>
      <c r="D163" s="141"/>
      <c r="E163" s="146"/>
      <c r="F163" s="143"/>
      <c r="G163" s="157"/>
      <c r="H163" s="253" t="s">
        <v>53</v>
      </c>
      <c r="I163" s="143"/>
      <c r="J163" s="143"/>
      <c r="K163" s="143"/>
      <c r="L163" s="169"/>
      <c r="M163" s="169"/>
    </row>
    <row r="164" spans="1:13" s="170" customFormat="1" ht="24.75" thickBot="1">
      <c r="A164" s="244">
        <v>9</v>
      </c>
      <c r="B164" s="140"/>
      <c r="C164" s="141"/>
      <c r="D164" s="141"/>
      <c r="E164" s="146"/>
      <c r="F164" s="143"/>
      <c r="G164" s="157"/>
      <c r="H164" s="253" t="s">
        <v>54</v>
      </c>
      <c r="I164" s="143"/>
      <c r="J164" s="143"/>
      <c r="K164" s="143"/>
      <c r="L164" s="169"/>
      <c r="M164" s="169"/>
    </row>
    <row r="165" spans="1:13" s="170" customFormat="1" ht="24">
      <c r="A165" s="236">
        <v>1</v>
      </c>
      <c r="B165" s="140">
        <v>43763</v>
      </c>
      <c r="C165" s="141">
        <v>296.91</v>
      </c>
      <c r="D165" s="141">
        <v>6.24</v>
      </c>
      <c r="E165" s="35">
        <f>D165*0.0864</f>
        <v>0.5391360000000001</v>
      </c>
      <c r="F165" s="35">
        <f>+AVERAGE(I174:K174)</f>
        <v>364.1639133333333</v>
      </c>
      <c r="G165" s="35">
        <f>F165*E165</f>
        <v>196.33387557888</v>
      </c>
      <c r="H165" s="251" t="s">
        <v>46</v>
      </c>
      <c r="I165" s="172"/>
      <c r="J165" s="172"/>
      <c r="K165" s="172"/>
      <c r="L165" s="169"/>
      <c r="M165" s="169"/>
    </row>
    <row r="166" spans="1:13" s="170" customFormat="1" ht="24">
      <c r="A166" s="236">
        <f aca="true" t="shared" si="11" ref="A166:A187">+A165+1</f>
        <v>2</v>
      </c>
      <c r="B166" s="140">
        <v>43773</v>
      </c>
      <c r="C166" s="141">
        <v>289.87</v>
      </c>
      <c r="D166" s="141">
        <v>0.101</v>
      </c>
      <c r="E166" s="35">
        <f>D166*0.0864</f>
        <v>0.0087264</v>
      </c>
      <c r="F166" s="35">
        <f>+AVERAGE(I175:K175)</f>
        <v>36.14524333333333</v>
      </c>
      <c r="G166" s="35">
        <f>F166*E166</f>
        <v>0.31541785142400003</v>
      </c>
      <c r="H166" s="251" t="s">
        <v>47</v>
      </c>
      <c r="I166" s="143"/>
      <c r="J166" s="143"/>
      <c r="K166" s="143"/>
      <c r="L166" s="169"/>
      <c r="M166" s="169"/>
    </row>
    <row r="167" spans="1:13" s="170" customFormat="1" ht="24">
      <c r="A167" s="236">
        <f t="shared" si="11"/>
        <v>3</v>
      </c>
      <c r="B167" s="140">
        <v>43788</v>
      </c>
      <c r="C167" s="141">
        <v>289.96</v>
      </c>
      <c r="D167" s="141">
        <v>0.329</v>
      </c>
      <c r="E167" s="35">
        <f>D167*0.0864</f>
        <v>0.028425600000000002</v>
      </c>
      <c r="F167" s="35">
        <f>+AVERAGE(I176:K176)</f>
        <v>7.2301633333333335</v>
      </c>
      <c r="G167" s="35">
        <f>F167*E167</f>
        <v>0.20552173084800002</v>
      </c>
      <c r="H167" s="251" t="s">
        <v>97</v>
      </c>
      <c r="I167" s="143"/>
      <c r="J167" s="143"/>
      <c r="K167" s="143"/>
      <c r="L167" s="169"/>
      <c r="M167" s="169"/>
    </row>
    <row r="168" spans="1:13" s="170" customFormat="1" ht="24">
      <c r="A168" s="236">
        <f t="shared" si="11"/>
        <v>4</v>
      </c>
      <c r="B168" s="140">
        <v>43808</v>
      </c>
      <c r="C168" s="141">
        <v>289.85</v>
      </c>
      <c r="D168" s="141">
        <v>0.056</v>
      </c>
      <c r="E168" s="35">
        <f>D168*0.0864</f>
        <v>0.0048384000000000005</v>
      </c>
      <c r="F168" s="35">
        <f>+AVERAGE(I177:K177)</f>
        <v>3.98776</v>
      </c>
      <c r="G168" s="35">
        <f>F168*E168</f>
        <v>0.019294377984000004</v>
      </c>
      <c r="H168" s="251" t="s">
        <v>50</v>
      </c>
      <c r="I168" s="143"/>
      <c r="J168" s="143"/>
      <c r="K168" s="143"/>
      <c r="L168" s="169"/>
      <c r="M168" s="169"/>
    </row>
    <row r="169" spans="1:13" s="170" customFormat="1" ht="24">
      <c r="A169" s="236">
        <f t="shared" si="11"/>
        <v>5</v>
      </c>
      <c r="B169" s="140">
        <v>43822</v>
      </c>
      <c r="C169" s="141">
        <v>289.85</v>
      </c>
      <c r="D169" s="141">
        <v>0.039</v>
      </c>
      <c r="E169" s="35">
        <f>D169*0.0864</f>
        <v>0.0033696000000000004</v>
      </c>
      <c r="F169" s="35">
        <f>+AVERAGE(I178:K178)</f>
        <v>7.118363333333334</v>
      </c>
      <c r="G169" s="35">
        <f>F169*E169</f>
        <v>0.023986037088000005</v>
      </c>
      <c r="H169" s="251" t="s">
        <v>49</v>
      </c>
      <c r="I169" s="143"/>
      <c r="J169" s="143"/>
      <c r="K169" s="143"/>
      <c r="L169" s="169"/>
      <c r="M169" s="169"/>
    </row>
    <row r="170" spans="1:13" s="10" customFormat="1" ht="24">
      <c r="A170" s="236">
        <f t="shared" si="11"/>
        <v>6</v>
      </c>
      <c r="B170" s="140"/>
      <c r="C170" s="141"/>
      <c r="D170" s="141"/>
      <c r="E170" s="146"/>
      <c r="F170" s="35"/>
      <c r="G170" s="35"/>
      <c r="H170" s="251" t="s">
        <v>51</v>
      </c>
      <c r="I170" s="141"/>
      <c r="J170" s="141"/>
      <c r="K170" s="141"/>
      <c r="L170" s="131"/>
      <c r="M170" s="131"/>
    </row>
    <row r="171" spans="1:13" s="10" customFormat="1" ht="24">
      <c r="A171" s="236">
        <f t="shared" si="11"/>
        <v>7</v>
      </c>
      <c r="B171" s="140"/>
      <c r="C171" s="141"/>
      <c r="D171" s="141"/>
      <c r="E171" s="146"/>
      <c r="F171" s="35"/>
      <c r="G171" s="35"/>
      <c r="H171" s="251" t="s">
        <v>52</v>
      </c>
      <c r="I171" s="141"/>
      <c r="J171" s="141"/>
      <c r="K171" s="141"/>
      <c r="L171" s="131"/>
      <c r="M171" s="131"/>
    </row>
    <row r="172" spans="1:13" s="10" customFormat="1" ht="24.75" thickBot="1">
      <c r="A172" s="237">
        <f t="shared" si="11"/>
        <v>8</v>
      </c>
      <c r="B172" s="147"/>
      <c r="C172" s="148" t="s">
        <v>103</v>
      </c>
      <c r="D172" s="148"/>
      <c r="E172" s="120"/>
      <c r="F172" s="35"/>
      <c r="G172" s="35"/>
      <c r="H172" s="252" t="s">
        <v>53</v>
      </c>
      <c r="I172" s="141"/>
      <c r="J172" s="141"/>
      <c r="K172" s="141"/>
      <c r="L172" s="131"/>
      <c r="M172" s="131"/>
    </row>
    <row r="173" spans="1:13" s="10" customFormat="1" ht="24.75" thickTop="1">
      <c r="A173" s="236">
        <f t="shared" si="11"/>
        <v>9</v>
      </c>
      <c r="B173" s="140">
        <v>43990</v>
      </c>
      <c r="C173" s="141">
        <v>290.02</v>
      </c>
      <c r="D173" s="141">
        <v>0.464</v>
      </c>
      <c r="E173" s="35">
        <f aca="true" t="shared" si="12" ref="E173:E182">D173*0.0864</f>
        <v>0.0400896</v>
      </c>
      <c r="F173" s="153">
        <f aca="true" t="shared" si="13" ref="F173:F180">+AVERAGE(I182:K182)</f>
        <v>5.86326</v>
      </c>
      <c r="G173" s="153">
        <f aca="true" t="shared" si="14" ref="G173:G180">F173*E173</f>
        <v>0.23505574809600002</v>
      </c>
      <c r="H173" s="253" t="s">
        <v>67</v>
      </c>
      <c r="I173" s="141"/>
      <c r="J173" s="141"/>
      <c r="K173" s="141"/>
      <c r="L173" s="131"/>
      <c r="M173" s="131"/>
    </row>
    <row r="174" spans="1:26" s="10" customFormat="1" ht="27.75">
      <c r="A174" s="236">
        <f t="shared" si="11"/>
        <v>10</v>
      </c>
      <c r="B174" s="140">
        <v>44006</v>
      </c>
      <c r="C174" s="141">
        <v>290.07</v>
      </c>
      <c r="D174" s="141">
        <v>0.845</v>
      </c>
      <c r="E174" s="35">
        <f t="shared" si="12"/>
        <v>0.073008</v>
      </c>
      <c r="F174" s="35">
        <f t="shared" si="13"/>
        <v>42.23674666666667</v>
      </c>
      <c r="G174" s="35">
        <f t="shared" si="14"/>
        <v>3.08362040064</v>
      </c>
      <c r="H174" s="253" t="s">
        <v>68</v>
      </c>
      <c r="I174" s="141">
        <v>391.36866</v>
      </c>
      <c r="J174" s="141">
        <v>372.35885</v>
      </c>
      <c r="K174" s="141">
        <v>328.76423</v>
      </c>
      <c r="L174" s="131"/>
      <c r="M174" s="131"/>
      <c r="N174" s="4"/>
      <c r="O174" s="39"/>
      <c r="P174" s="35"/>
      <c r="Q174" s="35"/>
      <c r="R174" s="142"/>
      <c r="S174" s="143"/>
      <c r="T174" s="142"/>
      <c r="U174" s="4"/>
      <c r="V174" s="35"/>
      <c r="W174" s="35"/>
      <c r="X174" s="35"/>
      <c r="Y174" s="144"/>
      <c r="Z174" s="145"/>
    </row>
    <row r="175" spans="1:26" s="10" customFormat="1" ht="24">
      <c r="A175" s="236">
        <f t="shared" si="11"/>
        <v>11</v>
      </c>
      <c r="B175" s="140">
        <v>44021</v>
      </c>
      <c r="C175" s="141">
        <v>290.07</v>
      </c>
      <c r="D175" s="141">
        <v>0.891</v>
      </c>
      <c r="E175" s="35">
        <f t="shared" si="12"/>
        <v>0.0769824</v>
      </c>
      <c r="F175" s="35">
        <f t="shared" si="13"/>
        <v>77.01113333333332</v>
      </c>
      <c r="G175" s="35">
        <f t="shared" si="14"/>
        <v>5.928501870719999</v>
      </c>
      <c r="H175" s="253" t="s">
        <v>48</v>
      </c>
      <c r="I175" s="141">
        <v>29.36018</v>
      </c>
      <c r="J175" s="141">
        <v>37.63278</v>
      </c>
      <c r="K175" s="141">
        <v>41.44277</v>
      </c>
      <c r="L175" s="131"/>
      <c r="M175" s="131"/>
      <c r="N175" s="4"/>
      <c r="O175" s="39"/>
      <c r="P175" s="35"/>
      <c r="Q175" s="35"/>
      <c r="R175" s="142"/>
      <c r="S175" s="143"/>
      <c r="T175" s="142"/>
      <c r="U175" s="4"/>
      <c r="V175" s="35"/>
      <c r="W175" s="35"/>
      <c r="X175" s="35"/>
      <c r="Y175" s="7"/>
      <c r="Z175" s="7"/>
    </row>
    <row r="176" spans="1:26" s="10" customFormat="1" ht="24">
      <c r="A176" s="236">
        <f t="shared" si="11"/>
        <v>12</v>
      </c>
      <c r="B176" s="140">
        <v>44032</v>
      </c>
      <c r="C176" s="141">
        <v>289.99</v>
      </c>
      <c r="D176" s="141">
        <v>0.299</v>
      </c>
      <c r="E176" s="35">
        <f t="shared" si="12"/>
        <v>0.0258336</v>
      </c>
      <c r="F176" s="35">
        <f t="shared" si="13"/>
        <v>25.39316666666667</v>
      </c>
      <c r="G176" s="35">
        <f t="shared" si="14"/>
        <v>0.6559969104000001</v>
      </c>
      <c r="H176" s="253" t="s">
        <v>69</v>
      </c>
      <c r="I176" s="141">
        <v>6.91338</v>
      </c>
      <c r="J176" s="141">
        <v>0</v>
      </c>
      <c r="K176" s="141">
        <v>14.77711</v>
      </c>
      <c r="L176" s="131"/>
      <c r="M176" s="131"/>
      <c r="N176" s="4"/>
      <c r="O176" s="39"/>
      <c r="P176" s="35"/>
      <c r="Q176" s="35"/>
      <c r="R176" s="142"/>
      <c r="S176" s="143"/>
      <c r="T176" s="142"/>
      <c r="U176" s="4"/>
      <c r="V176" s="35"/>
      <c r="W176" s="35"/>
      <c r="X176" s="35"/>
      <c r="Y176" s="7"/>
      <c r="Z176" s="7"/>
    </row>
    <row r="177" spans="1:26" s="10" customFormat="1" ht="24">
      <c r="A177" s="236">
        <f t="shared" si="11"/>
        <v>13</v>
      </c>
      <c r="B177" s="140">
        <v>44047</v>
      </c>
      <c r="C177" s="141">
        <v>290.64</v>
      </c>
      <c r="D177" s="141">
        <v>4.297</v>
      </c>
      <c r="E177" s="146">
        <f t="shared" si="12"/>
        <v>0.3712608</v>
      </c>
      <c r="F177" s="143">
        <f t="shared" si="13"/>
        <v>52.940439999999995</v>
      </c>
      <c r="G177" s="157">
        <f t="shared" si="14"/>
        <v>19.654710106752</v>
      </c>
      <c r="H177" s="253" t="s">
        <v>70</v>
      </c>
      <c r="I177" s="141">
        <v>7.26612</v>
      </c>
      <c r="J177" s="141">
        <v>3.92958</v>
      </c>
      <c r="K177" s="141">
        <v>0.76758</v>
      </c>
      <c r="L177" s="131"/>
      <c r="M177" s="131"/>
      <c r="N177" s="4"/>
      <c r="O177" s="39"/>
      <c r="P177" s="35"/>
      <c r="Q177" s="35"/>
      <c r="R177" s="142"/>
      <c r="S177" s="143"/>
      <c r="T177" s="142"/>
      <c r="U177" s="4"/>
      <c r="V177" s="35"/>
      <c r="W177" s="35"/>
      <c r="X177" s="35"/>
      <c r="Y177" s="7"/>
      <c r="Z177" s="7"/>
    </row>
    <row r="178" spans="1:26" s="10" customFormat="1" ht="24">
      <c r="A178" s="236">
        <f t="shared" si="11"/>
        <v>14</v>
      </c>
      <c r="B178" s="140">
        <v>44064</v>
      </c>
      <c r="C178" s="141">
        <v>293.47</v>
      </c>
      <c r="D178" s="141">
        <v>121.042</v>
      </c>
      <c r="E178" s="146">
        <f t="shared" si="12"/>
        <v>10.458028800000001</v>
      </c>
      <c r="F178" s="143">
        <f t="shared" si="13"/>
        <v>2190.700166666667</v>
      </c>
      <c r="G178" s="157">
        <f t="shared" si="14"/>
        <v>22910.405435164805</v>
      </c>
      <c r="H178" s="253" t="s">
        <v>71</v>
      </c>
      <c r="I178" s="141">
        <v>1.07281</v>
      </c>
      <c r="J178" s="141">
        <v>1.85915</v>
      </c>
      <c r="K178" s="141">
        <v>18.42313</v>
      </c>
      <c r="L178" s="131"/>
      <c r="M178" s="131"/>
      <c r="N178" s="4"/>
      <c r="O178" s="39"/>
      <c r="P178" s="35"/>
      <c r="Q178" s="35"/>
      <c r="R178" s="142"/>
      <c r="S178" s="143"/>
      <c r="T178" s="142"/>
      <c r="U178" s="4"/>
      <c r="V178" s="35"/>
      <c r="W178" s="35"/>
      <c r="X178" s="35"/>
      <c r="Y178" s="7"/>
      <c r="Z178" s="7"/>
    </row>
    <row r="179" spans="1:26" s="10" customFormat="1" ht="24">
      <c r="A179" s="236">
        <f t="shared" si="11"/>
        <v>15</v>
      </c>
      <c r="B179" s="140">
        <v>44064</v>
      </c>
      <c r="C179" s="141">
        <v>293.25</v>
      </c>
      <c r="D179" s="141">
        <v>105.101</v>
      </c>
      <c r="E179" s="146">
        <f t="shared" si="12"/>
        <v>9.0807264</v>
      </c>
      <c r="F179" s="143">
        <f t="shared" si="13"/>
        <v>1690.1966100000002</v>
      </c>
      <c r="G179" s="157">
        <f t="shared" si="14"/>
        <v>15348.212977617504</v>
      </c>
      <c r="H179" s="253" t="s">
        <v>52</v>
      </c>
      <c r="I179" s="141"/>
      <c r="J179" s="141"/>
      <c r="K179" s="141"/>
      <c r="L179" s="131" t="s">
        <v>100</v>
      </c>
      <c r="M179" s="131"/>
      <c r="N179" s="4"/>
      <c r="O179" s="39"/>
      <c r="P179" s="35"/>
      <c r="Q179" s="35"/>
      <c r="R179" s="142"/>
      <c r="S179" s="143"/>
      <c r="T179" s="142"/>
      <c r="U179" s="4"/>
      <c r="V179" s="35"/>
      <c r="W179" s="35"/>
      <c r="X179" s="35"/>
      <c r="Y179" s="7"/>
      <c r="Z179" s="7"/>
    </row>
    <row r="180" spans="1:26" s="10" customFormat="1" ht="24">
      <c r="A180" s="236">
        <f t="shared" si="11"/>
        <v>16</v>
      </c>
      <c r="B180" s="140">
        <v>44445</v>
      </c>
      <c r="C180" s="141">
        <v>294.71</v>
      </c>
      <c r="D180" s="141">
        <v>0.064</v>
      </c>
      <c r="E180" s="146">
        <f t="shared" si="12"/>
        <v>0.005529600000000001</v>
      </c>
      <c r="F180" s="143">
        <f t="shared" si="13"/>
        <v>2.0550866666666665</v>
      </c>
      <c r="G180" s="157">
        <f t="shared" si="14"/>
        <v>0.011363807232000001</v>
      </c>
      <c r="H180" s="253" t="s">
        <v>53</v>
      </c>
      <c r="I180" s="141"/>
      <c r="J180" s="141"/>
      <c r="K180" s="141"/>
      <c r="L180" s="131" t="s">
        <v>101</v>
      </c>
      <c r="M180" s="131"/>
      <c r="N180" s="4"/>
      <c r="O180" s="39"/>
      <c r="P180" s="35"/>
      <c r="Q180" s="35"/>
      <c r="R180" s="142"/>
      <c r="S180" s="143"/>
      <c r="T180" s="142"/>
      <c r="U180" s="4"/>
      <c r="V180" s="35"/>
      <c r="W180" s="35"/>
      <c r="X180" s="35"/>
      <c r="Y180" s="7"/>
      <c r="Z180" s="7"/>
    </row>
    <row r="181" spans="1:26" s="152" customFormat="1" ht="24.75" thickBot="1">
      <c r="A181" s="236">
        <f t="shared" si="11"/>
        <v>17</v>
      </c>
      <c r="B181" s="140">
        <v>44449</v>
      </c>
      <c r="C181" s="141">
        <v>294.81</v>
      </c>
      <c r="D181" s="141">
        <v>0.191</v>
      </c>
      <c r="E181" s="146">
        <f t="shared" si="12"/>
        <v>0.0165024</v>
      </c>
      <c r="F181" s="143"/>
      <c r="G181" s="157"/>
      <c r="H181" s="253" t="s">
        <v>54</v>
      </c>
      <c r="I181" s="148"/>
      <c r="J181" s="148"/>
      <c r="K181" s="148"/>
      <c r="L181" s="134" t="s">
        <v>102</v>
      </c>
      <c r="M181" s="134"/>
      <c r="N181" s="118"/>
      <c r="O181" s="119"/>
      <c r="P181" s="120"/>
      <c r="Q181" s="120"/>
      <c r="R181" s="149"/>
      <c r="S181" s="150"/>
      <c r="T181" s="149"/>
      <c r="U181" s="118"/>
      <c r="V181" s="120"/>
      <c r="W181" s="120"/>
      <c r="X181" s="120"/>
      <c r="Y181" s="151"/>
      <c r="Z181" s="151"/>
    </row>
    <row r="182" spans="1:26" s="10" customFormat="1" ht="24.75" thickTop="1">
      <c r="A182" s="236">
        <f t="shared" si="11"/>
        <v>18</v>
      </c>
      <c r="B182" s="140">
        <v>44452</v>
      </c>
      <c r="C182" s="141">
        <v>294.72</v>
      </c>
      <c r="D182" s="141">
        <v>0.068</v>
      </c>
      <c r="E182" s="146">
        <f t="shared" si="12"/>
        <v>0.0058752000000000006</v>
      </c>
      <c r="F182" s="143"/>
      <c r="G182" s="157"/>
      <c r="H182" s="253" t="s">
        <v>55</v>
      </c>
      <c r="I182" s="141">
        <v>4.65286</v>
      </c>
      <c r="J182" s="141">
        <v>11.24859</v>
      </c>
      <c r="K182" s="141">
        <v>1.68833</v>
      </c>
      <c r="L182" s="154" t="s">
        <v>104</v>
      </c>
      <c r="M182" s="154"/>
      <c r="N182" s="155"/>
      <c r="O182" s="156"/>
      <c r="P182" s="153"/>
      <c r="Q182" s="153"/>
      <c r="R182" s="142"/>
      <c r="S182" s="143"/>
      <c r="T182" s="142"/>
      <c r="U182" s="4"/>
      <c r="V182" s="35"/>
      <c r="W182" s="35"/>
      <c r="X182" s="35"/>
      <c r="Y182" s="7"/>
      <c r="Z182" s="7"/>
    </row>
    <row r="183" spans="1:26" s="10" customFormat="1" ht="24">
      <c r="A183" s="236">
        <f t="shared" si="11"/>
        <v>19</v>
      </c>
      <c r="B183" s="140"/>
      <c r="C183" s="141"/>
      <c r="D183" s="141"/>
      <c r="E183" s="146"/>
      <c r="F183" s="143"/>
      <c r="G183" s="157"/>
      <c r="H183" s="253" t="s">
        <v>56</v>
      </c>
      <c r="I183" s="141">
        <v>41.73168</v>
      </c>
      <c r="J183" s="141">
        <v>35.04322</v>
      </c>
      <c r="K183" s="141">
        <v>49.93534</v>
      </c>
      <c r="L183" s="131" t="s">
        <v>105</v>
      </c>
      <c r="M183" s="131"/>
      <c r="N183" s="4"/>
      <c r="O183" s="39"/>
      <c r="P183" s="35"/>
      <c r="Q183" s="35"/>
      <c r="R183" s="142"/>
      <c r="S183" s="143"/>
      <c r="T183" s="142"/>
      <c r="U183" s="4"/>
      <c r="V183" s="35"/>
      <c r="W183" s="35"/>
      <c r="X183" s="35"/>
      <c r="Y183" s="7"/>
      <c r="Z183" s="7"/>
    </row>
    <row r="184" spans="1:26" s="10" customFormat="1" ht="24">
      <c r="A184" s="236">
        <f t="shared" si="11"/>
        <v>20</v>
      </c>
      <c r="B184" s="179"/>
      <c r="C184" s="5"/>
      <c r="D184" s="5"/>
      <c r="E184" s="5"/>
      <c r="F184" s="5"/>
      <c r="G184" s="5"/>
      <c r="H184" s="253" t="s">
        <v>57</v>
      </c>
      <c r="I184" s="141">
        <v>63.63366</v>
      </c>
      <c r="J184" s="141">
        <v>96.73853</v>
      </c>
      <c r="K184" s="141">
        <v>70.66121</v>
      </c>
      <c r="L184" s="131"/>
      <c r="M184" s="131"/>
      <c r="N184" s="4"/>
      <c r="O184" s="39"/>
      <c r="P184" s="35"/>
      <c r="Q184" s="35"/>
      <c r="R184" s="142"/>
      <c r="S184" s="143"/>
      <c r="T184" s="142"/>
      <c r="U184" s="4"/>
      <c r="V184" s="35"/>
      <c r="W184" s="35"/>
      <c r="X184" s="35"/>
      <c r="Y184" s="7"/>
      <c r="Z184" s="7"/>
    </row>
    <row r="185" spans="1:26" s="10" customFormat="1" ht="24">
      <c r="A185" s="236">
        <f t="shared" si="11"/>
        <v>21</v>
      </c>
      <c r="B185" s="179"/>
      <c r="C185" s="5"/>
      <c r="D185" s="5"/>
      <c r="E185" s="5"/>
      <c r="F185" s="5"/>
      <c r="G185" s="5"/>
      <c r="H185" s="253" t="s">
        <v>58</v>
      </c>
      <c r="I185" s="141">
        <v>22.99002</v>
      </c>
      <c r="J185" s="141">
        <v>32.01935</v>
      </c>
      <c r="K185" s="141">
        <v>21.17013</v>
      </c>
      <c r="L185" s="131"/>
      <c r="M185" s="131"/>
      <c r="N185" s="4"/>
      <c r="O185" s="39"/>
      <c r="P185" s="35"/>
      <c r="Q185" s="35"/>
      <c r="R185" s="142"/>
      <c r="S185" s="143"/>
      <c r="T185" s="142"/>
      <c r="U185" s="4"/>
      <c r="V185" s="35"/>
      <c r="W185" s="35"/>
      <c r="X185" s="35"/>
      <c r="Y185" s="7"/>
      <c r="Z185" s="7"/>
    </row>
    <row r="186" spans="1:26" s="10" customFormat="1" ht="24">
      <c r="A186" s="236">
        <f t="shared" si="11"/>
        <v>22</v>
      </c>
      <c r="B186" s="179"/>
      <c r="C186" s="5"/>
      <c r="D186" s="5"/>
      <c r="E186" s="5"/>
      <c r="F186" s="5"/>
      <c r="G186" s="5"/>
      <c r="H186" s="253" t="s">
        <v>59</v>
      </c>
      <c r="I186" s="141">
        <v>57.17008</v>
      </c>
      <c r="J186" s="141">
        <v>45.17086</v>
      </c>
      <c r="K186" s="141">
        <v>56.48038</v>
      </c>
      <c r="L186" s="131"/>
      <c r="M186" s="131"/>
      <c r="N186" s="4"/>
      <c r="O186" s="39"/>
      <c r="P186" s="35"/>
      <c r="Q186" s="35"/>
      <c r="R186" s="142"/>
      <c r="S186" s="143"/>
      <c r="T186" s="142"/>
      <c r="U186" s="4"/>
      <c r="V186" s="35"/>
      <c r="W186" s="35"/>
      <c r="X186" s="35"/>
      <c r="Y186" s="7"/>
      <c r="Z186" s="7"/>
    </row>
    <row r="187" spans="1:26" s="10" customFormat="1" ht="24">
      <c r="A187" s="236">
        <f t="shared" si="11"/>
        <v>23</v>
      </c>
      <c r="B187" s="179"/>
      <c r="C187" s="5"/>
      <c r="D187" s="5"/>
      <c r="E187" s="5"/>
      <c r="F187" s="5"/>
      <c r="G187" s="5"/>
      <c r="H187" s="253" t="s">
        <v>60</v>
      </c>
      <c r="I187" s="141">
        <v>2554.16069</v>
      </c>
      <c r="J187" s="141">
        <v>2779.94948</v>
      </c>
      <c r="K187" s="141">
        <v>1237.99033</v>
      </c>
      <c r="L187" s="131"/>
      <c r="M187" s="131"/>
      <c r="N187" s="4"/>
      <c r="O187" s="39"/>
      <c r="P187" s="35"/>
      <c r="Q187" s="35"/>
      <c r="R187" s="142"/>
      <c r="S187" s="143"/>
      <c r="T187" s="142"/>
      <c r="U187" s="4"/>
      <c r="V187" s="35"/>
      <c r="W187" s="35"/>
      <c r="X187" s="35"/>
      <c r="Y187" s="7"/>
      <c r="Z187" s="7"/>
    </row>
    <row r="188" spans="1:26" s="10" customFormat="1" ht="24">
      <c r="A188" s="245"/>
      <c r="B188" s="179"/>
      <c r="C188" s="5"/>
      <c r="D188" s="5"/>
      <c r="E188" s="5"/>
      <c r="F188" s="5"/>
      <c r="G188" s="5"/>
      <c r="H188" s="40"/>
      <c r="I188" s="141">
        <v>2511.36749</v>
      </c>
      <c r="J188" s="141">
        <v>1273.19323</v>
      </c>
      <c r="K188" s="141">
        <v>1286.02911</v>
      </c>
      <c r="L188" s="131"/>
      <c r="M188" s="131"/>
      <c r="N188" s="4"/>
      <c r="O188" s="39"/>
      <c r="P188" s="35"/>
      <c r="Q188" s="35"/>
      <c r="R188" s="142"/>
      <c r="S188" s="143"/>
      <c r="T188" s="142"/>
      <c r="U188" s="4"/>
      <c r="V188" s="35"/>
      <c r="W188" s="35"/>
      <c r="X188" s="35"/>
      <c r="Y188" s="7"/>
      <c r="Z188" s="7"/>
    </row>
    <row r="189" spans="1:26" s="10" customFormat="1" ht="24">
      <c r="A189" s="245"/>
      <c r="B189" s="179"/>
      <c r="C189" s="5"/>
      <c r="D189" s="5"/>
      <c r="E189" s="5"/>
      <c r="F189" s="5"/>
      <c r="G189" s="5"/>
      <c r="H189" s="40"/>
      <c r="I189" s="141">
        <v>0.67064</v>
      </c>
      <c r="J189" s="141">
        <v>3.3106</v>
      </c>
      <c r="K189" s="141">
        <v>2.18402</v>
      </c>
      <c r="L189" s="131"/>
      <c r="M189" s="131"/>
      <c r="N189" s="4"/>
      <c r="O189" s="39"/>
      <c r="P189" s="35"/>
      <c r="Q189" s="35"/>
      <c r="R189" s="142"/>
      <c r="S189" s="143"/>
      <c r="T189" s="142"/>
      <c r="U189" s="4"/>
      <c r="V189" s="35"/>
      <c r="W189" s="35"/>
      <c r="X189" s="35"/>
      <c r="Y189" s="7"/>
      <c r="Z189" s="7"/>
    </row>
    <row r="190" spans="1:26" s="10" customFormat="1" ht="24">
      <c r="A190" s="245"/>
      <c r="B190" s="179"/>
      <c r="C190" s="5"/>
      <c r="D190" s="5"/>
      <c r="E190" s="5"/>
      <c r="F190" s="5"/>
      <c r="G190" s="5"/>
      <c r="H190" s="40"/>
      <c r="I190" s="141">
        <v>0</v>
      </c>
      <c r="J190" s="141">
        <v>0</v>
      </c>
      <c r="K190" s="141">
        <v>0</v>
      </c>
      <c r="L190" s="131"/>
      <c r="M190" s="131"/>
      <c r="N190" s="4"/>
      <c r="O190" s="39"/>
      <c r="P190" s="35"/>
      <c r="Q190" s="35"/>
      <c r="R190" s="142"/>
      <c r="S190" s="143"/>
      <c r="T190" s="142"/>
      <c r="U190" s="4"/>
      <c r="V190" s="35"/>
      <c r="W190" s="35"/>
      <c r="X190" s="35"/>
      <c r="Y190" s="7"/>
      <c r="Z190" s="7"/>
    </row>
    <row r="191" spans="1:26" s="10" customFormat="1" ht="24">
      <c r="A191" s="245"/>
      <c r="B191" s="179"/>
      <c r="C191" s="5"/>
      <c r="D191" s="5"/>
      <c r="E191" s="5"/>
      <c r="F191" s="5"/>
      <c r="G191" s="5"/>
      <c r="H191" s="40"/>
      <c r="I191" s="141">
        <v>0</v>
      </c>
      <c r="J191" s="141">
        <v>0</v>
      </c>
      <c r="K191" s="141">
        <v>0</v>
      </c>
      <c r="L191" s="131"/>
      <c r="M191" s="131"/>
      <c r="N191" s="4"/>
      <c r="O191" s="39"/>
      <c r="P191" s="35"/>
      <c r="Q191" s="35"/>
      <c r="R191" s="142"/>
      <c r="S191" s="143"/>
      <c r="T191" s="142"/>
      <c r="U191" s="4"/>
      <c r="V191" s="35"/>
      <c r="W191" s="35"/>
      <c r="X191" s="35"/>
      <c r="Y191" s="7"/>
      <c r="Z191" s="7"/>
    </row>
    <row r="192" spans="1:26" s="10" customFormat="1" ht="24">
      <c r="A192" s="245"/>
      <c r="B192" s="179"/>
      <c r="C192" s="5"/>
      <c r="D192" s="5"/>
      <c r="E192" s="5"/>
      <c r="F192" s="5"/>
      <c r="G192" s="5"/>
      <c r="H192" s="40"/>
      <c r="I192" s="141"/>
      <c r="J192" s="141"/>
      <c r="K192" s="141"/>
      <c r="L192" s="131"/>
      <c r="M192" s="131"/>
      <c r="N192" s="4"/>
      <c r="O192" s="39"/>
      <c r="P192" s="35"/>
      <c r="Q192" s="35"/>
      <c r="R192" s="142"/>
      <c r="S192" s="143"/>
      <c r="T192" s="142"/>
      <c r="U192" s="4"/>
      <c r="V192" s="35"/>
      <c r="W192" s="35"/>
      <c r="X192" s="35"/>
      <c r="Y192" s="7"/>
      <c r="Z192" s="7"/>
    </row>
    <row r="193" spans="1:11" ht="24">
      <c r="A193" s="245"/>
      <c r="B193" s="179"/>
      <c r="C193" s="5"/>
      <c r="D193" s="5"/>
      <c r="E193" s="5"/>
      <c r="F193" s="5"/>
      <c r="G193" s="5"/>
      <c r="H193" s="40"/>
      <c r="I193" s="5"/>
      <c r="J193" s="5"/>
      <c r="K193" s="5"/>
    </row>
    <row r="194" spans="1:11" ht="24">
      <c r="A194" s="245"/>
      <c r="B194" s="179"/>
      <c r="C194" s="5"/>
      <c r="D194" s="5"/>
      <c r="E194" s="5"/>
      <c r="F194" s="5"/>
      <c r="G194" s="5"/>
      <c r="H194" s="40"/>
      <c r="I194" s="5"/>
      <c r="J194" s="5"/>
      <c r="K194" s="5"/>
    </row>
    <row r="195" spans="1:11" ht="24">
      <c r="A195" s="245"/>
      <c r="B195" s="179"/>
      <c r="C195" s="5"/>
      <c r="D195" s="5"/>
      <c r="E195" s="5"/>
      <c r="F195" s="5"/>
      <c r="G195" s="5"/>
      <c r="H195" s="40"/>
      <c r="I195" s="5"/>
      <c r="J195" s="5"/>
      <c r="K195" s="5"/>
    </row>
    <row r="196" spans="1:11" ht="24">
      <c r="A196" s="245"/>
      <c r="B196" s="179"/>
      <c r="C196" s="5"/>
      <c r="D196" s="5"/>
      <c r="E196" s="5"/>
      <c r="F196" s="5"/>
      <c r="G196" s="5"/>
      <c r="H196" s="40"/>
      <c r="I196" s="5"/>
      <c r="J196" s="5"/>
      <c r="K196" s="5"/>
    </row>
    <row r="197" spans="1:11" ht="24">
      <c r="A197" s="245"/>
      <c r="B197" s="179"/>
      <c r="C197" s="5"/>
      <c r="D197" s="5"/>
      <c r="E197" s="5"/>
      <c r="F197" s="5"/>
      <c r="G197" s="5"/>
      <c r="H197" s="40"/>
      <c r="I197" s="5"/>
      <c r="J197" s="5"/>
      <c r="K197" s="5"/>
    </row>
    <row r="198" spans="1:11" ht="24">
      <c r="A198" s="245"/>
      <c r="B198" s="179"/>
      <c r="C198" s="5"/>
      <c r="D198" s="5"/>
      <c r="E198" s="5"/>
      <c r="F198" s="5"/>
      <c r="G198" s="5"/>
      <c r="H198" s="40"/>
      <c r="I198" s="5"/>
      <c r="J198" s="5"/>
      <c r="K198" s="5"/>
    </row>
    <row r="199" spans="1:11" ht="24">
      <c r="A199" s="245"/>
      <c r="B199" s="179"/>
      <c r="C199" s="5"/>
      <c r="D199" s="5"/>
      <c r="E199" s="5"/>
      <c r="F199" s="5"/>
      <c r="G199" s="5"/>
      <c r="H199" s="40"/>
      <c r="I199" s="5"/>
      <c r="J199" s="5"/>
      <c r="K199" s="5"/>
    </row>
    <row r="200" spans="1:11" ht="24">
      <c r="A200" s="245"/>
      <c r="B200" s="179"/>
      <c r="C200" s="5"/>
      <c r="D200" s="5"/>
      <c r="E200" s="5"/>
      <c r="F200" s="5"/>
      <c r="G200" s="5"/>
      <c r="H200" s="40"/>
      <c r="I200" s="5"/>
      <c r="J200" s="5"/>
      <c r="K200" s="5"/>
    </row>
    <row r="201" spans="1:11" ht="24">
      <c r="A201" s="245"/>
      <c r="B201" s="179"/>
      <c r="C201" s="5"/>
      <c r="D201" s="5"/>
      <c r="E201" s="5"/>
      <c r="F201" s="5"/>
      <c r="G201" s="5"/>
      <c r="H201" s="40"/>
      <c r="I201" s="5"/>
      <c r="J201" s="5"/>
      <c r="K201" s="5"/>
    </row>
    <row r="202" spans="1:11" ht="24">
      <c r="A202" s="245"/>
      <c r="B202" s="179"/>
      <c r="C202" s="5"/>
      <c r="D202" s="5"/>
      <c r="E202" s="5"/>
      <c r="F202" s="5"/>
      <c r="G202" s="5"/>
      <c r="H202" s="40"/>
      <c r="I202" s="5"/>
      <c r="J202" s="5"/>
      <c r="K202" s="5"/>
    </row>
    <row r="203" spans="1:11" ht="24">
      <c r="A203" s="245"/>
      <c r="B203" s="179"/>
      <c r="C203" s="5"/>
      <c r="D203" s="5"/>
      <c r="E203" s="5"/>
      <c r="F203" s="5"/>
      <c r="G203" s="5"/>
      <c r="H203" s="40"/>
      <c r="I203" s="5"/>
      <c r="J203" s="5"/>
      <c r="K203" s="5"/>
    </row>
    <row r="204" spans="1:11" ht="24">
      <c r="A204" s="245"/>
      <c r="B204" s="179"/>
      <c r="C204" s="5"/>
      <c r="D204" s="5"/>
      <c r="E204" s="5"/>
      <c r="F204" s="5"/>
      <c r="G204" s="5"/>
      <c r="H204" s="40"/>
      <c r="I204" s="5"/>
      <c r="J204" s="5"/>
      <c r="K204" s="5"/>
    </row>
    <row r="205" spans="1:11" ht="24">
      <c r="A205" s="245"/>
      <c r="B205" s="179"/>
      <c r="C205" s="5"/>
      <c r="D205" s="5"/>
      <c r="E205" s="5"/>
      <c r="F205" s="5"/>
      <c r="G205" s="5"/>
      <c r="H205" s="40"/>
      <c r="I205" s="5"/>
      <c r="J205" s="5"/>
      <c r="K205" s="5"/>
    </row>
    <row r="206" spans="1:11" ht="24">
      <c r="A206" s="245"/>
      <c r="B206" s="179"/>
      <c r="C206" s="5"/>
      <c r="D206" s="5"/>
      <c r="E206" s="5"/>
      <c r="F206" s="5"/>
      <c r="G206" s="5"/>
      <c r="H206" s="40"/>
      <c r="I206" s="5"/>
      <c r="J206" s="5"/>
      <c r="K206" s="5"/>
    </row>
    <row r="207" spans="1:11" ht="24">
      <c r="A207" s="245"/>
      <c r="B207" s="179"/>
      <c r="C207" s="5"/>
      <c r="D207" s="5"/>
      <c r="E207" s="5"/>
      <c r="F207" s="5"/>
      <c r="G207" s="5"/>
      <c r="H207" s="40"/>
      <c r="I207" s="5"/>
      <c r="J207" s="5"/>
      <c r="K207" s="5"/>
    </row>
    <row r="208" spans="1:11" ht="24">
      <c r="A208" s="245"/>
      <c r="B208" s="179"/>
      <c r="C208" s="5"/>
      <c r="D208" s="5"/>
      <c r="E208" s="5"/>
      <c r="F208" s="5"/>
      <c r="G208" s="5"/>
      <c r="H208" s="40"/>
      <c r="I208" s="5"/>
      <c r="J208" s="5"/>
      <c r="K208" s="5"/>
    </row>
    <row r="209" spans="1:11" ht="24">
      <c r="A209" s="245"/>
      <c r="B209" s="179"/>
      <c r="C209" s="5"/>
      <c r="D209" s="5"/>
      <c r="E209" s="5"/>
      <c r="F209" s="5"/>
      <c r="G209" s="5"/>
      <c r="H209" s="40"/>
      <c r="I209" s="5"/>
      <c r="J209" s="5"/>
      <c r="K209" s="5"/>
    </row>
    <row r="210" spans="1:11" ht="24">
      <c r="A210" s="245"/>
      <c r="B210" s="179"/>
      <c r="C210" s="5"/>
      <c r="D210" s="5"/>
      <c r="E210" s="5"/>
      <c r="F210" s="5"/>
      <c r="G210" s="5"/>
      <c r="H210" s="40"/>
      <c r="I210" s="5"/>
      <c r="J210" s="5"/>
      <c r="K210" s="5"/>
    </row>
    <row r="211" spans="1:11" ht="24">
      <c r="A211" s="245"/>
      <c r="B211" s="179"/>
      <c r="C211" s="5"/>
      <c r="D211" s="5"/>
      <c r="E211" s="5"/>
      <c r="F211" s="5"/>
      <c r="G211" s="5"/>
      <c r="H211" s="40"/>
      <c r="I211" s="5"/>
      <c r="J211" s="5"/>
      <c r="K211" s="5"/>
    </row>
    <row r="212" spans="1:11" ht="24">
      <c r="A212" s="245"/>
      <c r="B212" s="179"/>
      <c r="C212" s="5"/>
      <c r="D212" s="5"/>
      <c r="E212" s="5"/>
      <c r="F212" s="5"/>
      <c r="G212" s="5"/>
      <c r="H212" s="40"/>
      <c r="I212" s="5"/>
      <c r="J212" s="5"/>
      <c r="K212" s="5"/>
    </row>
    <row r="213" spans="1:11" ht="24">
      <c r="A213" s="245"/>
      <c r="B213" s="179"/>
      <c r="C213" s="5"/>
      <c r="D213" s="5"/>
      <c r="E213" s="5"/>
      <c r="F213" s="5"/>
      <c r="G213" s="5"/>
      <c r="H213" s="40"/>
      <c r="I213" s="5"/>
      <c r="J213" s="5"/>
      <c r="K213" s="5"/>
    </row>
    <row r="214" spans="1:11" ht="24">
      <c r="A214" s="245"/>
      <c r="B214" s="179"/>
      <c r="C214" s="5"/>
      <c r="D214" s="5"/>
      <c r="E214" s="5"/>
      <c r="F214" s="5"/>
      <c r="G214" s="5"/>
      <c r="H214" s="40"/>
      <c r="I214" s="5"/>
      <c r="J214" s="5"/>
      <c r="K214" s="5"/>
    </row>
    <row r="215" spans="1:11" ht="24">
      <c r="A215" s="245"/>
      <c r="B215" s="179"/>
      <c r="C215" s="5"/>
      <c r="D215" s="5"/>
      <c r="E215" s="5"/>
      <c r="F215" s="5"/>
      <c r="G215" s="5"/>
      <c r="H215" s="40"/>
      <c r="I215" s="5"/>
      <c r="J215" s="5"/>
      <c r="K215" s="5"/>
    </row>
    <row r="216" spans="1:11" ht="24">
      <c r="A216" s="245"/>
      <c r="B216" s="179"/>
      <c r="C216" s="5"/>
      <c r="D216" s="5"/>
      <c r="E216" s="5"/>
      <c r="F216" s="5"/>
      <c r="G216" s="5"/>
      <c r="H216" s="40"/>
      <c r="I216" s="5"/>
      <c r="J216" s="5"/>
      <c r="K216" s="5"/>
    </row>
    <row r="217" spans="1:11" ht="24">
      <c r="A217" s="245"/>
      <c r="B217" s="179"/>
      <c r="C217" s="5"/>
      <c r="D217" s="5"/>
      <c r="E217" s="5"/>
      <c r="F217" s="5"/>
      <c r="G217" s="5"/>
      <c r="H217" s="40"/>
      <c r="I217" s="5"/>
      <c r="J217" s="5"/>
      <c r="K217" s="5"/>
    </row>
    <row r="218" spans="1:11" ht="24">
      <c r="A218" s="245"/>
      <c r="B218" s="179"/>
      <c r="C218" s="5"/>
      <c r="D218" s="5"/>
      <c r="E218" s="5"/>
      <c r="F218" s="5"/>
      <c r="G218" s="5"/>
      <c r="H218" s="40"/>
      <c r="I218" s="5"/>
      <c r="J218" s="5"/>
      <c r="K218" s="5"/>
    </row>
    <row r="219" spans="1:11" ht="24">
      <c r="A219" s="245"/>
      <c r="B219" s="179"/>
      <c r="C219" s="5"/>
      <c r="D219" s="5"/>
      <c r="E219" s="5"/>
      <c r="F219" s="5"/>
      <c r="G219" s="5"/>
      <c r="H219" s="40"/>
      <c r="I219" s="5"/>
      <c r="J219" s="5"/>
      <c r="K219" s="5"/>
    </row>
    <row r="220" spans="1:11" ht="24">
      <c r="A220" s="245"/>
      <c r="B220" s="179"/>
      <c r="C220" s="5"/>
      <c r="D220" s="5"/>
      <c r="E220" s="5"/>
      <c r="F220" s="5"/>
      <c r="G220" s="5"/>
      <c r="H220" s="40"/>
      <c r="I220" s="5"/>
      <c r="J220" s="5"/>
      <c r="K220" s="5"/>
    </row>
    <row r="221" spans="1:11" ht="24">
      <c r="A221" s="245"/>
      <c r="B221" s="179"/>
      <c r="C221" s="5"/>
      <c r="D221" s="5"/>
      <c r="E221" s="5"/>
      <c r="F221" s="5"/>
      <c r="G221" s="5"/>
      <c r="H221" s="40"/>
      <c r="I221" s="5"/>
      <c r="J221" s="5"/>
      <c r="K221" s="5"/>
    </row>
    <row r="222" spans="1:11" ht="24">
      <c r="A222" s="245"/>
      <c r="B222" s="179"/>
      <c r="C222" s="5"/>
      <c r="D222" s="5"/>
      <c r="E222" s="5"/>
      <c r="F222" s="5"/>
      <c r="G222" s="5"/>
      <c r="H222" s="40"/>
      <c r="I222" s="5"/>
      <c r="J222" s="5"/>
      <c r="K222" s="5"/>
    </row>
    <row r="223" spans="1:11" ht="24">
      <c r="A223" s="245"/>
      <c r="B223" s="179"/>
      <c r="C223" s="5"/>
      <c r="D223" s="5"/>
      <c r="E223" s="5"/>
      <c r="F223" s="5"/>
      <c r="G223" s="5"/>
      <c r="H223" s="40"/>
      <c r="I223" s="5"/>
      <c r="J223" s="5"/>
      <c r="K223" s="5"/>
    </row>
    <row r="224" spans="1:11" ht="24">
      <c r="A224" s="245"/>
      <c r="B224" s="179"/>
      <c r="C224" s="5"/>
      <c r="D224" s="5"/>
      <c r="E224" s="5"/>
      <c r="F224" s="5"/>
      <c r="G224" s="5"/>
      <c r="H224" s="40"/>
      <c r="I224" s="5"/>
      <c r="J224" s="5"/>
      <c r="K224" s="5"/>
    </row>
    <row r="225" spans="1:11" ht="24">
      <c r="A225" s="245"/>
      <c r="B225" s="179"/>
      <c r="C225" s="5"/>
      <c r="D225" s="5"/>
      <c r="E225" s="5"/>
      <c r="F225" s="5"/>
      <c r="G225" s="5"/>
      <c r="H225" s="40"/>
      <c r="I225" s="5"/>
      <c r="J225" s="5"/>
      <c r="K225" s="5"/>
    </row>
    <row r="226" spans="1:11" ht="24">
      <c r="A226" s="245"/>
      <c r="B226" s="179"/>
      <c r="C226" s="5"/>
      <c r="D226" s="5"/>
      <c r="E226" s="5"/>
      <c r="F226" s="5"/>
      <c r="G226" s="5"/>
      <c r="H226" s="40"/>
      <c r="I226" s="5"/>
      <c r="J226" s="5"/>
      <c r="K226" s="5"/>
    </row>
    <row r="227" spans="1:11" ht="24">
      <c r="A227" s="245"/>
      <c r="B227" s="179"/>
      <c r="C227" s="5"/>
      <c r="D227" s="5"/>
      <c r="E227" s="5"/>
      <c r="F227" s="5"/>
      <c r="G227" s="5"/>
      <c r="H227" s="40"/>
      <c r="I227" s="5"/>
      <c r="J227" s="5"/>
      <c r="K227" s="5"/>
    </row>
    <row r="228" spans="1:11" ht="24">
      <c r="A228" s="245"/>
      <c r="B228" s="179"/>
      <c r="C228" s="5"/>
      <c r="D228" s="5"/>
      <c r="E228" s="5"/>
      <c r="F228" s="5"/>
      <c r="G228" s="5"/>
      <c r="H228" s="40"/>
      <c r="I228" s="5"/>
      <c r="J228" s="5"/>
      <c r="K228" s="5"/>
    </row>
    <row r="229" spans="1:11" ht="24">
      <c r="A229" s="245"/>
      <c r="B229" s="179"/>
      <c r="C229" s="5"/>
      <c r="D229" s="5"/>
      <c r="E229" s="5"/>
      <c r="F229" s="5"/>
      <c r="G229" s="5"/>
      <c r="H229" s="40"/>
      <c r="I229" s="5"/>
      <c r="J229" s="5"/>
      <c r="K229" s="5"/>
    </row>
    <row r="230" spans="1:11" ht="24">
      <c r="A230" s="245"/>
      <c r="B230" s="179"/>
      <c r="C230" s="5"/>
      <c r="D230" s="5"/>
      <c r="E230" s="5"/>
      <c r="F230" s="5"/>
      <c r="G230" s="5"/>
      <c r="H230" s="40"/>
      <c r="I230" s="5"/>
      <c r="J230" s="5"/>
      <c r="K230" s="5"/>
    </row>
    <row r="231" spans="1:11" ht="24">
      <c r="A231" s="245"/>
      <c r="B231" s="179"/>
      <c r="C231" s="5"/>
      <c r="D231" s="5"/>
      <c r="E231" s="5"/>
      <c r="F231" s="5"/>
      <c r="G231" s="5"/>
      <c r="H231" s="40"/>
      <c r="I231" s="5"/>
      <c r="J231" s="5"/>
      <c r="K231" s="5"/>
    </row>
    <row r="232" spans="1:11" ht="24">
      <c r="A232" s="245"/>
      <c r="B232" s="179"/>
      <c r="C232" s="5"/>
      <c r="D232" s="5"/>
      <c r="E232" s="5"/>
      <c r="F232" s="5"/>
      <c r="G232" s="5"/>
      <c r="H232" s="40"/>
      <c r="I232" s="5"/>
      <c r="J232" s="5"/>
      <c r="K232" s="5"/>
    </row>
    <row r="233" spans="1:11" ht="24">
      <c r="A233" s="245"/>
      <c r="B233" s="179"/>
      <c r="C233" s="5"/>
      <c r="D233" s="5"/>
      <c r="E233" s="5"/>
      <c r="F233" s="5"/>
      <c r="G233" s="5"/>
      <c r="H233" s="40"/>
      <c r="I233" s="5"/>
      <c r="J233" s="5"/>
      <c r="K233" s="5"/>
    </row>
    <row r="234" spans="1:11" ht="24">
      <c r="A234" s="245"/>
      <c r="B234" s="179"/>
      <c r="C234" s="5"/>
      <c r="D234" s="5"/>
      <c r="E234" s="5"/>
      <c r="F234" s="5"/>
      <c r="G234" s="5"/>
      <c r="H234" s="40"/>
      <c r="I234" s="5"/>
      <c r="J234" s="5"/>
      <c r="K234" s="5"/>
    </row>
    <row r="235" spans="1:11" ht="24">
      <c r="A235" s="245"/>
      <c r="B235" s="179"/>
      <c r="C235" s="5"/>
      <c r="D235" s="5"/>
      <c r="E235" s="5"/>
      <c r="F235" s="5"/>
      <c r="G235" s="5"/>
      <c r="H235" s="40"/>
      <c r="I235" s="5"/>
      <c r="J235" s="5"/>
      <c r="K235" s="5"/>
    </row>
    <row r="236" spans="1:11" ht="24">
      <c r="A236" s="245"/>
      <c r="B236" s="179"/>
      <c r="C236" s="5"/>
      <c r="D236" s="5"/>
      <c r="E236" s="5"/>
      <c r="F236" s="5"/>
      <c r="G236" s="5"/>
      <c r="H236" s="40"/>
      <c r="I236" s="5"/>
      <c r="J236" s="5"/>
      <c r="K236" s="5"/>
    </row>
    <row r="237" spans="1:11" ht="24">
      <c r="A237" s="245"/>
      <c r="B237" s="179"/>
      <c r="C237" s="5"/>
      <c r="D237" s="5"/>
      <c r="E237" s="5"/>
      <c r="F237" s="5"/>
      <c r="G237" s="5"/>
      <c r="H237" s="40"/>
      <c r="I237" s="5"/>
      <c r="J237" s="5"/>
      <c r="K237" s="5"/>
    </row>
    <row r="238" spans="1:11" ht="24">
      <c r="A238" s="245"/>
      <c r="B238" s="179"/>
      <c r="C238" s="5"/>
      <c r="D238" s="5"/>
      <c r="E238" s="5"/>
      <c r="F238" s="5"/>
      <c r="G238" s="5"/>
      <c r="H238" s="40"/>
      <c r="I238" s="5"/>
      <c r="J238" s="5"/>
      <c r="K238" s="5"/>
    </row>
    <row r="239" spans="1:11" ht="24">
      <c r="A239" s="245"/>
      <c r="B239" s="179"/>
      <c r="C239" s="5"/>
      <c r="D239" s="5"/>
      <c r="E239" s="5"/>
      <c r="F239" s="5"/>
      <c r="G239" s="5"/>
      <c r="H239" s="40"/>
      <c r="I239" s="5"/>
      <c r="J239" s="5"/>
      <c r="K239" s="5"/>
    </row>
    <row r="240" spans="1:11" ht="24">
      <c r="A240" s="245"/>
      <c r="B240" s="179"/>
      <c r="C240" s="5"/>
      <c r="D240" s="5"/>
      <c r="E240" s="5"/>
      <c r="F240" s="5"/>
      <c r="G240" s="5"/>
      <c r="H240" s="40"/>
      <c r="I240" s="5"/>
      <c r="J240" s="5"/>
      <c r="K240" s="5"/>
    </row>
    <row r="241" spans="1:11" ht="24">
      <c r="A241" s="245"/>
      <c r="B241" s="179"/>
      <c r="C241" s="5"/>
      <c r="D241" s="5"/>
      <c r="E241" s="5"/>
      <c r="F241" s="5"/>
      <c r="G241" s="5"/>
      <c r="H241" s="40"/>
      <c r="I241" s="5"/>
      <c r="J241" s="5"/>
      <c r="K241" s="5"/>
    </row>
    <row r="242" spans="1:11" ht="24">
      <c r="A242" s="245"/>
      <c r="B242" s="179"/>
      <c r="C242" s="5"/>
      <c r="D242" s="5"/>
      <c r="E242" s="5"/>
      <c r="F242" s="5"/>
      <c r="G242" s="5"/>
      <c r="H242" s="40"/>
      <c r="I242" s="5"/>
      <c r="J242" s="5"/>
      <c r="K242" s="5"/>
    </row>
    <row r="243" spans="1:11" ht="24">
      <c r="A243" s="245"/>
      <c r="B243" s="179"/>
      <c r="C243" s="5"/>
      <c r="D243" s="5"/>
      <c r="E243" s="5"/>
      <c r="F243" s="5"/>
      <c r="G243" s="5"/>
      <c r="H243" s="40"/>
      <c r="I243" s="5"/>
      <c r="J243" s="5"/>
      <c r="K243" s="5"/>
    </row>
    <row r="244" spans="1:11" ht="24">
      <c r="A244" s="245"/>
      <c r="B244" s="179"/>
      <c r="C244" s="5"/>
      <c r="D244" s="5"/>
      <c r="E244" s="5"/>
      <c r="F244" s="5"/>
      <c r="G244" s="5"/>
      <c r="H244" s="40"/>
      <c r="I244" s="5"/>
      <c r="J244" s="5"/>
      <c r="K244" s="5"/>
    </row>
    <row r="245" spans="1:11" ht="24">
      <c r="A245" s="245"/>
      <c r="B245" s="179"/>
      <c r="C245" s="5"/>
      <c r="D245" s="5"/>
      <c r="E245" s="5"/>
      <c r="F245" s="5"/>
      <c r="G245" s="5"/>
      <c r="H245" s="40"/>
      <c r="I245" s="5"/>
      <c r="J245" s="5"/>
      <c r="K245" s="5"/>
    </row>
    <row r="246" spans="1:11" ht="24">
      <c r="A246" s="245"/>
      <c r="B246" s="179"/>
      <c r="C246" s="5"/>
      <c r="D246" s="5"/>
      <c r="E246" s="5"/>
      <c r="F246" s="5"/>
      <c r="G246" s="5"/>
      <c r="H246" s="40"/>
      <c r="I246" s="5"/>
      <c r="J246" s="5"/>
      <c r="K246" s="5"/>
    </row>
    <row r="247" spans="1:11" ht="24">
      <c r="A247" s="245"/>
      <c r="B247" s="179"/>
      <c r="C247" s="5"/>
      <c r="D247" s="5"/>
      <c r="E247" s="5"/>
      <c r="F247" s="5"/>
      <c r="G247" s="5"/>
      <c r="H247" s="40"/>
      <c r="I247" s="5"/>
      <c r="J247" s="5"/>
      <c r="K247" s="5"/>
    </row>
    <row r="248" spans="1:11" ht="24">
      <c r="A248" s="245"/>
      <c r="B248" s="179"/>
      <c r="C248" s="5"/>
      <c r="D248" s="5"/>
      <c r="E248" s="5"/>
      <c r="F248" s="5"/>
      <c r="G248" s="5"/>
      <c r="H248" s="40"/>
      <c r="I248" s="5"/>
      <c r="J248" s="5"/>
      <c r="K248" s="5"/>
    </row>
    <row r="249" spans="1:11" ht="24">
      <c r="A249" s="245"/>
      <c r="B249" s="179"/>
      <c r="C249" s="5"/>
      <c r="D249" s="5"/>
      <c r="E249" s="5"/>
      <c r="F249" s="5"/>
      <c r="G249" s="5"/>
      <c r="H249" s="40"/>
      <c r="I249" s="5"/>
      <c r="J249" s="5"/>
      <c r="K249" s="5"/>
    </row>
    <row r="250" spans="1:11" ht="24">
      <c r="A250" s="245"/>
      <c r="B250" s="179"/>
      <c r="C250" s="5"/>
      <c r="D250" s="5"/>
      <c r="E250" s="5"/>
      <c r="F250" s="5"/>
      <c r="G250" s="5"/>
      <c r="H250" s="40"/>
      <c r="I250" s="5"/>
      <c r="J250" s="5"/>
      <c r="K250" s="5"/>
    </row>
    <row r="251" spans="1:11" ht="24">
      <c r="A251" s="245"/>
      <c r="B251" s="179"/>
      <c r="C251" s="5"/>
      <c r="D251" s="5"/>
      <c r="E251" s="5"/>
      <c r="F251" s="5"/>
      <c r="G251" s="5"/>
      <c r="H251" s="40"/>
      <c r="I251" s="5"/>
      <c r="J251" s="5"/>
      <c r="K251" s="5"/>
    </row>
    <row r="252" spans="1:11" ht="24">
      <c r="A252" s="245"/>
      <c r="B252" s="179"/>
      <c r="C252" s="5"/>
      <c r="D252" s="5"/>
      <c r="E252" s="5"/>
      <c r="F252" s="5"/>
      <c r="G252" s="5"/>
      <c r="H252" s="40"/>
      <c r="I252" s="5"/>
      <c r="J252" s="5"/>
      <c r="K252" s="5"/>
    </row>
    <row r="253" spans="1:11" ht="24">
      <c r="A253" s="245"/>
      <c r="B253" s="179"/>
      <c r="C253" s="5"/>
      <c r="D253" s="5"/>
      <c r="E253" s="5"/>
      <c r="F253" s="5"/>
      <c r="G253" s="5"/>
      <c r="H253" s="40"/>
      <c r="I253" s="5"/>
      <c r="J253" s="5"/>
      <c r="K253" s="5"/>
    </row>
    <row r="254" spans="1:11" ht="24">
      <c r="A254" s="245"/>
      <c r="B254" s="179"/>
      <c r="C254" s="5"/>
      <c r="D254" s="5"/>
      <c r="E254" s="5"/>
      <c r="F254" s="5"/>
      <c r="G254" s="5"/>
      <c r="H254" s="40"/>
      <c r="I254" s="5"/>
      <c r="J254" s="5"/>
      <c r="K254" s="5"/>
    </row>
    <row r="255" spans="1:11" ht="24">
      <c r="A255" s="245"/>
      <c r="B255" s="179"/>
      <c r="C255" s="5"/>
      <c r="D255" s="5"/>
      <c r="E255" s="5"/>
      <c r="F255" s="5"/>
      <c r="G255" s="5"/>
      <c r="H255" s="40"/>
      <c r="I255" s="5"/>
      <c r="J255" s="5"/>
      <c r="K255" s="5"/>
    </row>
    <row r="256" spans="1:11" ht="24">
      <c r="A256" s="245"/>
      <c r="B256" s="179"/>
      <c r="C256" s="5"/>
      <c r="D256" s="5"/>
      <c r="E256" s="5"/>
      <c r="F256" s="5"/>
      <c r="G256" s="5"/>
      <c r="H256" s="40"/>
      <c r="I256" s="5"/>
      <c r="J256" s="5"/>
      <c r="K256" s="5"/>
    </row>
    <row r="257" spans="1:11" ht="24">
      <c r="A257" s="245"/>
      <c r="B257" s="179"/>
      <c r="C257" s="5"/>
      <c r="D257" s="5"/>
      <c r="E257" s="5"/>
      <c r="F257" s="5"/>
      <c r="G257" s="5"/>
      <c r="H257" s="40"/>
      <c r="I257" s="5"/>
      <c r="J257" s="5"/>
      <c r="K257" s="5"/>
    </row>
    <row r="258" spans="1:11" ht="24">
      <c r="A258" s="245"/>
      <c r="B258" s="179"/>
      <c r="C258" s="5"/>
      <c r="D258" s="5"/>
      <c r="E258" s="5"/>
      <c r="F258" s="5"/>
      <c r="G258" s="5"/>
      <c r="H258" s="40"/>
      <c r="I258" s="5"/>
      <c r="J258" s="5"/>
      <c r="K258" s="5"/>
    </row>
    <row r="259" spans="1:11" ht="24">
      <c r="A259" s="245"/>
      <c r="B259" s="179"/>
      <c r="C259" s="5"/>
      <c r="D259" s="5"/>
      <c r="E259" s="5"/>
      <c r="F259" s="5"/>
      <c r="G259" s="5"/>
      <c r="H259" s="40"/>
      <c r="I259" s="5"/>
      <c r="J259" s="5"/>
      <c r="K259" s="5"/>
    </row>
    <row r="260" spans="1:11" ht="24">
      <c r="A260" s="245"/>
      <c r="B260" s="179"/>
      <c r="C260" s="5"/>
      <c r="D260" s="5"/>
      <c r="E260" s="5"/>
      <c r="F260" s="5"/>
      <c r="G260" s="5"/>
      <c r="H260" s="40"/>
      <c r="I260" s="5"/>
      <c r="J260" s="5"/>
      <c r="K260" s="5"/>
    </row>
    <row r="261" spans="1:11" ht="24">
      <c r="A261" s="245"/>
      <c r="B261" s="179"/>
      <c r="C261" s="5"/>
      <c r="D261" s="5"/>
      <c r="E261" s="5"/>
      <c r="F261" s="5"/>
      <c r="G261" s="5"/>
      <c r="H261" s="40"/>
      <c r="I261" s="5"/>
      <c r="J261" s="5"/>
      <c r="K261" s="5"/>
    </row>
    <row r="262" spans="1:11" ht="24">
      <c r="A262" s="245"/>
      <c r="B262" s="179"/>
      <c r="C262" s="5"/>
      <c r="D262" s="5"/>
      <c r="E262" s="5"/>
      <c r="F262" s="5"/>
      <c r="G262" s="5"/>
      <c r="H262" s="40"/>
      <c r="I262" s="5"/>
      <c r="J262" s="5"/>
      <c r="K262" s="5"/>
    </row>
    <row r="263" spans="1:11" ht="24">
      <c r="A263" s="245"/>
      <c r="B263" s="179"/>
      <c r="C263" s="5"/>
      <c r="D263" s="5"/>
      <c r="E263" s="5"/>
      <c r="F263" s="5"/>
      <c r="G263" s="5"/>
      <c r="H263" s="40"/>
      <c r="I263" s="5"/>
      <c r="J263" s="5"/>
      <c r="K263" s="5"/>
    </row>
    <row r="264" spans="1:11" ht="24">
      <c r="A264" s="245"/>
      <c r="B264" s="179"/>
      <c r="C264" s="5"/>
      <c r="D264" s="5"/>
      <c r="E264" s="5"/>
      <c r="F264" s="5"/>
      <c r="G264" s="5"/>
      <c r="H264" s="40"/>
      <c r="I264" s="5"/>
      <c r="J264" s="5"/>
      <c r="K264" s="5"/>
    </row>
    <row r="265" spans="1:11" ht="24">
      <c r="A265" s="245"/>
      <c r="B265" s="179"/>
      <c r="C265" s="5"/>
      <c r="D265" s="5"/>
      <c r="E265" s="5"/>
      <c r="F265" s="5"/>
      <c r="G265" s="5"/>
      <c r="H265" s="40"/>
      <c r="I265" s="5"/>
      <c r="J265" s="5"/>
      <c r="K265" s="5"/>
    </row>
    <row r="266" spans="1:11" ht="24">
      <c r="A266" s="245"/>
      <c r="B266" s="179"/>
      <c r="C266" s="5"/>
      <c r="D266" s="5"/>
      <c r="E266" s="5"/>
      <c r="F266" s="5"/>
      <c r="G266" s="5"/>
      <c r="H266" s="40"/>
      <c r="I266" s="5"/>
      <c r="J266" s="5"/>
      <c r="K266" s="5"/>
    </row>
    <row r="267" spans="1:11" ht="24">
      <c r="A267" s="245"/>
      <c r="B267" s="179"/>
      <c r="C267" s="5"/>
      <c r="D267" s="5"/>
      <c r="E267" s="5"/>
      <c r="F267" s="5"/>
      <c r="G267" s="5"/>
      <c r="H267" s="40"/>
      <c r="I267" s="5"/>
      <c r="J267" s="5"/>
      <c r="K267" s="5"/>
    </row>
    <row r="268" spans="1:11" ht="24">
      <c r="A268" s="245"/>
      <c r="B268" s="179"/>
      <c r="C268" s="5"/>
      <c r="D268" s="5"/>
      <c r="E268" s="5"/>
      <c r="F268" s="5"/>
      <c r="G268" s="5"/>
      <c r="H268" s="40"/>
      <c r="I268" s="5"/>
      <c r="J268" s="5"/>
      <c r="K268" s="5"/>
    </row>
    <row r="269" spans="1:11" ht="24">
      <c r="A269" s="245"/>
      <c r="B269" s="179"/>
      <c r="C269" s="5"/>
      <c r="D269" s="5"/>
      <c r="E269" s="5"/>
      <c r="F269" s="5"/>
      <c r="G269" s="5"/>
      <c r="H269" s="40"/>
      <c r="I269" s="5"/>
      <c r="J269" s="5"/>
      <c r="K269" s="5"/>
    </row>
    <row r="270" spans="1:11" ht="24">
      <c r="A270" s="245"/>
      <c r="B270" s="179"/>
      <c r="C270" s="5"/>
      <c r="D270" s="5"/>
      <c r="E270" s="5"/>
      <c r="F270" s="5"/>
      <c r="G270" s="5"/>
      <c r="H270" s="40"/>
      <c r="I270" s="5"/>
      <c r="J270" s="5"/>
      <c r="K270" s="5"/>
    </row>
    <row r="271" spans="1:11" ht="24">
      <c r="A271" s="245"/>
      <c r="B271" s="179"/>
      <c r="C271" s="5"/>
      <c r="D271" s="5"/>
      <c r="E271" s="5"/>
      <c r="F271" s="5"/>
      <c r="G271" s="5"/>
      <c r="H271" s="40"/>
      <c r="I271" s="5"/>
      <c r="J271" s="5"/>
      <c r="K271" s="5"/>
    </row>
    <row r="272" spans="1:11" ht="24">
      <c r="A272" s="245"/>
      <c r="B272" s="179"/>
      <c r="C272" s="5"/>
      <c r="D272" s="5"/>
      <c r="E272" s="5"/>
      <c r="F272" s="5"/>
      <c r="G272" s="5"/>
      <c r="H272" s="40"/>
      <c r="I272" s="5"/>
      <c r="J272" s="5"/>
      <c r="K272" s="5"/>
    </row>
    <row r="273" spans="1:11" ht="24">
      <c r="A273" s="245"/>
      <c r="B273" s="179"/>
      <c r="C273" s="5"/>
      <c r="D273" s="5"/>
      <c r="E273" s="5"/>
      <c r="F273" s="5"/>
      <c r="G273" s="5"/>
      <c r="H273" s="40"/>
      <c r="I273" s="5"/>
      <c r="J273" s="5"/>
      <c r="K273" s="5"/>
    </row>
    <row r="274" spans="1:11" ht="24">
      <c r="A274" s="245"/>
      <c r="B274" s="179"/>
      <c r="C274" s="5"/>
      <c r="D274" s="5"/>
      <c r="E274" s="5"/>
      <c r="F274" s="5"/>
      <c r="G274" s="5"/>
      <c r="H274" s="40"/>
      <c r="I274" s="5"/>
      <c r="J274" s="5"/>
      <c r="K274" s="5"/>
    </row>
    <row r="275" spans="1:11" ht="24">
      <c r="A275" s="245"/>
      <c r="B275" s="179"/>
      <c r="C275" s="5"/>
      <c r="D275" s="5"/>
      <c r="E275" s="5"/>
      <c r="F275" s="5"/>
      <c r="G275" s="5"/>
      <c r="H275" s="40"/>
      <c r="I275" s="5"/>
      <c r="J275" s="5"/>
      <c r="K275" s="5"/>
    </row>
    <row r="276" spans="1:11" ht="24">
      <c r="A276" s="245"/>
      <c r="B276" s="179"/>
      <c r="C276" s="5"/>
      <c r="D276" s="5"/>
      <c r="E276" s="5"/>
      <c r="F276" s="5"/>
      <c r="G276" s="5"/>
      <c r="H276" s="40"/>
      <c r="I276" s="5"/>
      <c r="J276" s="5"/>
      <c r="K276" s="5"/>
    </row>
    <row r="277" spans="1:11" ht="24">
      <c r="A277" s="245"/>
      <c r="B277" s="179"/>
      <c r="C277" s="5"/>
      <c r="D277" s="5"/>
      <c r="E277" s="5"/>
      <c r="F277" s="5"/>
      <c r="G277" s="5"/>
      <c r="H277" s="40"/>
      <c r="I277" s="5"/>
      <c r="J277" s="5"/>
      <c r="K277" s="5"/>
    </row>
    <row r="278" spans="1:11" ht="24">
      <c r="A278" s="245"/>
      <c r="B278" s="179"/>
      <c r="C278" s="5"/>
      <c r="D278" s="5"/>
      <c r="E278" s="5"/>
      <c r="F278" s="5"/>
      <c r="G278" s="5"/>
      <c r="H278" s="40"/>
      <c r="I278" s="5"/>
      <c r="J278" s="5"/>
      <c r="K278" s="5"/>
    </row>
    <row r="279" spans="1:11" ht="24">
      <c r="A279" s="245"/>
      <c r="B279" s="179"/>
      <c r="C279" s="5"/>
      <c r="D279" s="5"/>
      <c r="E279" s="5"/>
      <c r="F279" s="5"/>
      <c r="G279" s="5"/>
      <c r="H279" s="40"/>
      <c r="I279" s="5"/>
      <c r="J279" s="5"/>
      <c r="K279" s="5"/>
    </row>
    <row r="280" spans="1:11" ht="24">
      <c r="A280" s="245"/>
      <c r="B280" s="179"/>
      <c r="C280" s="5"/>
      <c r="D280" s="5"/>
      <c r="E280" s="5"/>
      <c r="F280" s="5"/>
      <c r="G280" s="5"/>
      <c r="H280" s="40"/>
      <c r="I280" s="5"/>
      <c r="J280" s="5"/>
      <c r="K280" s="5"/>
    </row>
    <row r="281" spans="1:11" ht="24">
      <c r="A281" s="245"/>
      <c r="B281" s="179"/>
      <c r="C281" s="5"/>
      <c r="D281" s="5"/>
      <c r="E281" s="5"/>
      <c r="F281" s="5"/>
      <c r="G281" s="5"/>
      <c r="H281" s="40"/>
      <c r="I281" s="5"/>
      <c r="J281" s="5"/>
      <c r="K281" s="5"/>
    </row>
    <row r="282" spans="1:11" ht="24">
      <c r="A282" s="245"/>
      <c r="B282" s="179"/>
      <c r="C282" s="5"/>
      <c r="D282" s="5"/>
      <c r="E282" s="5"/>
      <c r="F282" s="5"/>
      <c r="G282" s="5"/>
      <c r="H282" s="40"/>
      <c r="I282" s="5"/>
      <c r="J282" s="5"/>
      <c r="K282" s="5"/>
    </row>
    <row r="283" spans="1:11" ht="24">
      <c r="A283" s="245"/>
      <c r="B283" s="179"/>
      <c r="C283" s="5"/>
      <c r="D283" s="5"/>
      <c r="E283" s="5"/>
      <c r="F283" s="5"/>
      <c r="G283" s="5"/>
      <c r="H283" s="40"/>
      <c r="I283" s="5"/>
      <c r="J283" s="5"/>
      <c r="K283" s="5"/>
    </row>
    <row r="284" spans="1:11" ht="24">
      <c r="A284" s="245"/>
      <c r="B284" s="179"/>
      <c r="C284" s="5"/>
      <c r="D284" s="5"/>
      <c r="E284" s="5"/>
      <c r="F284" s="5"/>
      <c r="G284" s="5"/>
      <c r="H284" s="40"/>
      <c r="I284" s="5"/>
      <c r="J284" s="5"/>
      <c r="K284" s="5"/>
    </row>
    <row r="285" spans="1:11" ht="24">
      <c r="A285" s="245"/>
      <c r="B285" s="179"/>
      <c r="C285" s="5"/>
      <c r="D285" s="5"/>
      <c r="E285" s="5"/>
      <c r="F285" s="5"/>
      <c r="G285" s="5"/>
      <c r="H285" s="40"/>
      <c r="I285" s="5"/>
      <c r="J285" s="5"/>
      <c r="K285" s="5"/>
    </row>
    <row r="286" spans="1:11" ht="24">
      <c r="A286" s="245"/>
      <c r="B286" s="179"/>
      <c r="C286" s="5"/>
      <c r="D286" s="5"/>
      <c r="E286" s="5"/>
      <c r="F286" s="5"/>
      <c r="G286" s="5"/>
      <c r="H286" s="40"/>
      <c r="I286" s="5"/>
      <c r="J286" s="5"/>
      <c r="K286" s="5"/>
    </row>
    <row r="287" spans="1:11" ht="24">
      <c r="A287" s="245"/>
      <c r="B287" s="179"/>
      <c r="C287" s="5"/>
      <c r="D287" s="5"/>
      <c r="E287" s="5"/>
      <c r="F287" s="5"/>
      <c r="G287" s="5"/>
      <c r="H287" s="40"/>
      <c r="I287" s="5"/>
      <c r="J287" s="5"/>
      <c r="K287" s="5"/>
    </row>
    <row r="288" spans="1:11" ht="24">
      <c r="A288" s="245"/>
      <c r="B288" s="179"/>
      <c r="C288" s="5"/>
      <c r="D288" s="5"/>
      <c r="E288" s="5"/>
      <c r="F288" s="5"/>
      <c r="G288" s="5"/>
      <c r="H288" s="40"/>
      <c r="I288" s="5"/>
      <c r="J288" s="5"/>
      <c r="K288" s="5"/>
    </row>
    <row r="289" spans="1:11" ht="24">
      <c r="A289" s="245"/>
      <c r="B289" s="179"/>
      <c r="C289" s="5"/>
      <c r="D289" s="5"/>
      <c r="E289" s="5"/>
      <c r="F289" s="5"/>
      <c r="G289" s="5"/>
      <c r="H289" s="40"/>
      <c r="I289" s="5"/>
      <c r="J289" s="5"/>
      <c r="K289" s="5"/>
    </row>
    <row r="290" spans="1:11" ht="24">
      <c r="A290" s="245"/>
      <c r="B290" s="179"/>
      <c r="C290" s="5"/>
      <c r="D290" s="5"/>
      <c r="E290" s="5"/>
      <c r="F290" s="5"/>
      <c r="G290" s="5"/>
      <c r="H290" s="40"/>
      <c r="I290" s="5"/>
      <c r="J290" s="5"/>
      <c r="K290" s="5"/>
    </row>
    <row r="291" spans="1:11" ht="24">
      <c r="A291" s="245"/>
      <c r="B291" s="179"/>
      <c r="C291" s="5"/>
      <c r="D291" s="5"/>
      <c r="E291" s="5"/>
      <c r="F291" s="5"/>
      <c r="G291" s="5"/>
      <c r="H291" s="40"/>
      <c r="I291" s="5"/>
      <c r="J291" s="5"/>
      <c r="K291" s="5"/>
    </row>
    <row r="292" spans="1:11" ht="24">
      <c r="A292" s="245"/>
      <c r="B292" s="179"/>
      <c r="C292" s="5"/>
      <c r="D292" s="5"/>
      <c r="E292" s="5"/>
      <c r="F292" s="5"/>
      <c r="G292" s="5"/>
      <c r="H292" s="40"/>
      <c r="I292" s="5"/>
      <c r="J292" s="5"/>
      <c r="K292" s="5"/>
    </row>
    <row r="293" spans="1:11" ht="24">
      <c r="A293" s="245"/>
      <c r="B293" s="179"/>
      <c r="C293" s="5"/>
      <c r="D293" s="5"/>
      <c r="E293" s="5"/>
      <c r="F293" s="5"/>
      <c r="G293" s="5"/>
      <c r="H293" s="40"/>
      <c r="I293" s="5"/>
      <c r="J293" s="5"/>
      <c r="K293" s="5"/>
    </row>
    <row r="294" spans="1:11" ht="24">
      <c r="A294" s="245"/>
      <c r="B294" s="179"/>
      <c r="C294" s="5"/>
      <c r="D294" s="5"/>
      <c r="E294" s="5"/>
      <c r="F294" s="5"/>
      <c r="G294" s="5"/>
      <c r="H294" s="40"/>
      <c r="I294" s="5"/>
      <c r="J294" s="5"/>
      <c r="K294" s="5"/>
    </row>
    <row r="295" spans="1:11" ht="24">
      <c r="A295" s="245"/>
      <c r="B295" s="179"/>
      <c r="C295" s="5"/>
      <c r="D295" s="5"/>
      <c r="E295" s="5"/>
      <c r="F295" s="5"/>
      <c r="G295" s="5"/>
      <c r="H295" s="40"/>
      <c r="I295" s="5"/>
      <c r="J295" s="5"/>
      <c r="K295" s="5"/>
    </row>
    <row r="296" spans="1:11" ht="24">
      <c r="A296" s="245"/>
      <c r="B296" s="179"/>
      <c r="C296" s="5"/>
      <c r="D296" s="5"/>
      <c r="E296" s="5"/>
      <c r="F296" s="5"/>
      <c r="G296" s="5"/>
      <c r="H296" s="40"/>
      <c r="I296" s="5"/>
      <c r="J296" s="5"/>
      <c r="K296" s="5"/>
    </row>
    <row r="297" spans="1:11" ht="24">
      <c r="A297" s="245"/>
      <c r="B297" s="179"/>
      <c r="C297" s="5"/>
      <c r="D297" s="5"/>
      <c r="E297" s="5"/>
      <c r="F297" s="5"/>
      <c r="G297" s="5"/>
      <c r="H297" s="40"/>
      <c r="I297" s="5"/>
      <c r="J297" s="5"/>
      <c r="K297" s="5"/>
    </row>
    <row r="298" spans="1:11" ht="24">
      <c r="A298" s="245"/>
      <c r="B298" s="179"/>
      <c r="C298" s="5"/>
      <c r="D298" s="5"/>
      <c r="E298" s="5"/>
      <c r="F298" s="5"/>
      <c r="G298" s="5"/>
      <c r="H298" s="40"/>
      <c r="I298" s="5"/>
      <c r="J298" s="5"/>
      <c r="K298" s="5"/>
    </row>
    <row r="299" spans="1:11" ht="24">
      <c r="A299" s="245"/>
      <c r="B299" s="179"/>
      <c r="C299" s="5"/>
      <c r="D299" s="5"/>
      <c r="E299" s="5"/>
      <c r="F299" s="5"/>
      <c r="G299" s="5"/>
      <c r="H299" s="40"/>
      <c r="I299" s="5"/>
      <c r="J299" s="5"/>
      <c r="K299" s="5"/>
    </row>
    <row r="300" spans="1:11" ht="24">
      <c r="A300" s="245"/>
      <c r="B300" s="179"/>
      <c r="C300" s="5"/>
      <c r="D300" s="5"/>
      <c r="E300" s="5"/>
      <c r="F300" s="5"/>
      <c r="G300" s="5"/>
      <c r="H300" s="40"/>
      <c r="I300" s="5"/>
      <c r="J300" s="5"/>
      <c r="K300" s="5"/>
    </row>
    <row r="301" spans="1:11" ht="24">
      <c r="A301" s="245"/>
      <c r="B301" s="179"/>
      <c r="C301" s="5"/>
      <c r="D301" s="5"/>
      <c r="E301" s="5"/>
      <c r="F301" s="5"/>
      <c r="G301" s="5"/>
      <c r="H301" s="40"/>
      <c r="I301" s="5"/>
      <c r="J301" s="5"/>
      <c r="K301" s="5"/>
    </row>
    <row r="302" spans="1:11" ht="24">
      <c r="A302" s="245"/>
      <c r="B302" s="179"/>
      <c r="C302" s="5"/>
      <c r="D302" s="5"/>
      <c r="E302" s="5"/>
      <c r="F302" s="5"/>
      <c r="G302" s="5"/>
      <c r="H302" s="40"/>
      <c r="I302" s="5"/>
      <c r="J302" s="5"/>
      <c r="K302" s="5"/>
    </row>
    <row r="303" spans="1:11" ht="24">
      <c r="A303" s="245"/>
      <c r="B303" s="179"/>
      <c r="C303" s="5"/>
      <c r="D303" s="5"/>
      <c r="E303" s="5"/>
      <c r="F303" s="5"/>
      <c r="G303" s="5"/>
      <c r="H303" s="40"/>
      <c r="I303" s="5"/>
      <c r="J303" s="5"/>
      <c r="K303" s="5"/>
    </row>
    <row r="304" spans="1:11" ht="24">
      <c r="A304" s="245"/>
      <c r="B304" s="179"/>
      <c r="C304" s="5"/>
      <c r="D304" s="5"/>
      <c r="E304" s="5"/>
      <c r="F304" s="5"/>
      <c r="G304" s="5"/>
      <c r="H304" s="40"/>
      <c r="I304" s="5"/>
      <c r="J304" s="5"/>
      <c r="K304" s="5"/>
    </row>
    <row r="305" spans="1:11" ht="24">
      <c r="A305" s="245"/>
      <c r="B305" s="179"/>
      <c r="C305" s="5"/>
      <c r="D305" s="5"/>
      <c r="E305" s="5"/>
      <c r="F305" s="5"/>
      <c r="G305" s="5"/>
      <c r="H305" s="40"/>
      <c r="I305" s="5"/>
      <c r="J305" s="5"/>
      <c r="K305" s="5"/>
    </row>
    <row r="306" spans="1:11" ht="24">
      <c r="A306" s="245"/>
      <c r="B306" s="179"/>
      <c r="C306" s="5"/>
      <c r="D306" s="5"/>
      <c r="E306" s="5"/>
      <c r="F306" s="5"/>
      <c r="G306" s="5"/>
      <c r="H306" s="40"/>
      <c r="I306" s="5"/>
      <c r="J306" s="5"/>
      <c r="K306" s="5"/>
    </row>
    <row r="307" spans="1:11" ht="24">
      <c r="A307" s="245"/>
      <c r="B307" s="179"/>
      <c r="C307" s="5"/>
      <c r="D307" s="5"/>
      <c r="E307" s="5"/>
      <c r="F307" s="5"/>
      <c r="G307" s="5"/>
      <c r="H307" s="40"/>
      <c r="I307" s="5"/>
      <c r="J307" s="5"/>
      <c r="K307" s="5"/>
    </row>
    <row r="308" spans="1:11" ht="24">
      <c r="A308" s="245"/>
      <c r="B308" s="179"/>
      <c r="C308" s="5"/>
      <c r="D308" s="5"/>
      <c r="E308" s="5"/>
      <c r="F308" s="5"/>
      <c r="G308" s="5"/>
      <c r="H308" s="40"/>
      <c r="I308" s="5"/>
      <c r="J308" s="5"/>
      <c r="K308" s="5"/>
    </row>
    <row r="309" spans="1:11" ht="24">
      <c r="A309" s="245"/>
      <c r="B309" s="179"/>
      <c r="C309" s="5"/>
      <c r="D309" s="5"/>
      <c r="E309" s="5"/>
      <c r="F309" s="5"/>
      <c r="G309" s="5"/>
      <c r="H309" s="40"/>
      <c r="I309" s="5"/>
      <c r="J309" s="5"/>
      <c r="K309" s="5"/>
    </row>
    <row r="310" spans="1:11" ht="24">
      <c r="A310" s="245"/>
      <c r="B310" s="179"/>
      <c r="C310" s="5"/>
      <c r="D310" s="5"/>
      <c r="E310" s="5"/>
      <c r="F310" s="5"/>
      <c r="G310" s="5"/>
      <c r="H310" s="40"/>
      <c r="I310" s="5"/>
      <c r="J310" s="5"/>
      <c r="K310" s="5"/>
    </row>
    <row r="311" spans="1:11" ht="24">
      <c r="A311" s="245"/>
      <c r="B311" s="179"/>
      <c r="C311" s="5"/>
      <c r="D311" s="5"/>
      <c r="E311" s="5"/>
      <c r="F311" s="5"/>
      <c r="G311" s="5"/>
      <c r="H311" s="40"/>
      <c r="I311" s="5"/>
      <c r="J311" s="5"/>
      <c r="K311" s="5"/>
    </row>
    <row r="312" spans="1:11" ht="24">
      <c r="A312" s="245"/>
      <c r="B312" s="179"/>
      <c r="C312" s="5"/>
      <c r="D312" s="5"/>
      <c r="E312" s="5"/>
      <c r="F312" s="5"/>
      <c r="G312" s="5"/>
      <c r="H312" s="40"/>
      <c r="I312" s="5"/>
      <c r="J312" s="5"/>
      <c r="K312" s="5"/>
    </row>
    <row r="313" spans="1:11" ht="24">
      <c r="A313" s="245"/>
      <c r="B313" s="179"/>
      <c r="C313" s="5"/>
      <c r="D313" s="5"/>
      <c r="E313" s="5"/>
      <c r="F313" s="5"/>
      <c r="G313" s="5"/>
      <c r="H313" s="40"/>
      <c r="I313" s="5"/>
      <c r="J313" s="5"/>
      <c r="K313" s="5"/>
    </row>
    <row r="314" spans="1:11" ht="24">
      <c r="A314" s="245"/>
      <c r="B314" s="179"/>
      <c r="C314" s="5"/>
      <c r="D314" s="5"/>
      <c r="E314" s="5"/>
      <c r="F314" s="5"/>
      <c r="G314" s="5"/>
      <c r="H314" s="40"/>
      <c r="I314" s="5"/>
      <c r="J314" s="5"/>
      <c r="K314" s="5"/>
    </row>
    <row r="315" spans="1:11" ht="24">
      <c r="A315" s="245"/>
      <c r="B315" s="179"/>
      <c r="C315" s="5"/>
      <c r="D315" s="5"/>
      <c r="E315" s="5"/>
      <c r="F315" s="5"/>
      <c r="G315" s="5"/>
      <c r="H315" s="40"/>
      <c r="I315" s="5"/>
      <c r="J315" s="5"/>
      <c r="K315" s="5"/>
    </row>
    <row r="316" spans="1:11" ht="24">
      <c r="A316" s="245"/>
      <c r="B316" s="179"/>
      <c r="C316" s="5"/>
      <c r="D316" s="5"/>
      <c r="E316" s="5"/>
      <c r="F316" s="5"/>
      <c r="G316" s="5"/>
      <c r="H316" s="40"/>
      <c r="I316" s="5"/>
      <c r="J316" s="5"/>
      <c r="K316" s="5"/>
    </row>
    <row r="317" spans="1:11" ht="24">
      <c r="A317" s="245"/>
      <c r="B317" s="179"/>
      <c r="C317" s="5"/>
      <c r="D317" s="5"/>
      <c r="E317" s="5"/>
      <c r="F317" s="5"/>
      <c r="G317" s="5"/>
      <c r="H317" s="40"/>
      <c r="I317" s="5"/>
      <c r="J317" s="5"/>
      <c r="K317" s="5"/>
    </row>
    <row r="318" spans="1:11" ht="24">
      <c r="A318" s="245"/>
      <c r="B318" s="179"/>
      <c r="C318" s="5"/>
      <c r="D318" s="5"/>
      <c r="E318" s="5"/>
      <c r="F318" s="5"/>
      <c r="G318" s="5"/>
      <c r="H318" s="40"/>
      <c r="I318" s="5"/>
      <c r="J318" s="5"/>
      <c r="K318" s="5"/>
    </row>
    <row r="319" spans="1:11" ht="24">
      <c r="A319" s="245"/>
      <c r="B319" s="179"/>
      <c r="C319" s="5"/>
      <c r="D319" s="5"/>
      <c r="E319" s="5"/>
      <c r="F319" s="5"/>
      <c r="G319" s="5"/>
      <c r="H319" s="40"/>
      <c r="I319" s="5"/>
      <c r="J319" s="5"/>
      <c r="K319" s="5"/>
    </row>
    <row r="320" spans="1:11" ht="24">
      <c r="A320" s="245"/>
      <c r="B320" s="179"/>
      <c r="C320" s="5"/>
      <c r="D320" s="5"/>
      <c r="E320" s="5"/>
      <c r="F320" s="5"/>
      <c r="G320" s="5"/>
      <c r="H320" s="40"/>
      <c r="I320" s="5"/>
      <c r="J320" s="5"/>
      <c r="K320" s="5"/>
    </row>
    <row r="321" spans="1:11" ht="24">
      <c r="A321" s="245"/>
      <c r="B321" s="179"/>
      <c r="C321" s="5"/>
      <c r="D321" s="5"/>
      <c r="E321" s="5"/>
      <c r="F321" s="5"/>
      <c r="G321" s="5"/>
      <c r="H321" s="40"/>
      <c r="I321" s="5"/>
      <c r="J321" s="5"/>
      <c r="K321" s="5"/>
    </row>
    <row r="322" spans="1:11" ht="24">
      <c r="A322" s="245"/>
      <c r="B322" s="179"/>
      <c r="C322" s="5"/>
      <c r="D322" s="5"/>
      <c r="E322" s="5"/>
      <c r="F322" s="5"/>
      <c r="G322" s="5"/>
      <c r="H322" s="40"/>
      <c r="I322" s="5"/>
      <c r="J322" s="5"/>
      <c r="K322" s="5"/>
    </row>
    <row r="323" spans="1:11" ht="24">
      <c r="A323" s="245"/>
      <c r="B323" s="179"/>
      <c r="C323" s="5"/>
      <c r="D323" s="5"/>
      <c r="E323" s="5"/>
      <c r="F323" s="5"/>
      <c r="G323" s="5"/>
      <c r="H323" s="40"/>
      <c r="I323" s="5"/>
      <c r="J323" s="5"/>
      <c r="K323" s="5"/>
    </row>
    <row r="324" spans="1:11" ht="24">
      <c r="A324" s="245"/>
      <c r="B324" s="179"/>
      <c r="C324" s="5"/>
      <c r="D324" s="5"/>
      <c r="E324" s="5"/>
      <c r="F324" s="5"/>
      <c r="G324" s="5"/>
      <c r="H324" s="40"/>
      <c r="I324" s="5"/>
      <c r="J324" s="5"/>
      <c r="K324" s="5"/>
    </row>
    <row r="325" spans="1:11" ht="24">
      <c r="A325" s="245"/>
      <c r="B325" s="179"/>
      <c r="C325" s="5"/>
      <c r="D325" s="5"/>
      <c r="E325" s="5"/>
      <c r="F325" s="5"/>
      <c r="G325" s="5"/>
      <c r="H325" s="40"/>
      <c r="I325" s="5"/>
      <c r="J325" s="5"/>
      <c r="K325" s="5"/>
    </row>
    <row r="326" spans="1:11" ht="24">
      <c r="A326" s="245"/>
      <c r="B326" s="179"/>
      <c r="C326" s="5"/>
      <c r="D326" s="5"/>
      <c r="E326" s="5"/>
      <c r="F326" s="5"/>
      <c r="G326" s="5"/>
      <c r="H326" s="40"/>
      <c r="I326" s="5"/>
      <c r="J326" s="5"/>
      <c r="K326" s="5"/>
    </row>
    <row r="327" spans="1:11" ht="24">
      <c r="A327" s="245"/>
      <c r="B327" s="179"/>
      <c r="C327" s="5"/>
      <c r="D327" s="5"/>
      <c r="E327" s="5"/>
      <c r="F327" s="5"/>
      <c r="G327" s="5"/>
      <c r="H327" s="40"/>
      <c r="I327" s="5"/>
      <c r="J327" s="5"/>
      <c r="K327" s="5"/>
    </row>
    <row r="328" spans="1:11" ht="24">
      <c r="A328" s="245"/>
      <c r="B328" s="179"/>
      <c r="C328" s="5"/>
      <c r="D328" s="5"/>
      <c r="E328" s="5"/>
      <c r="F328" s="5"/>
      <c r="G328" s="5"/>
      <c r="H328" s="40"/>
      <c r="I328" s="5"/>
      <c r="J328" s="5"/>
      <c r="K328" s="5"/>
    </row>
    <row r="329" spans="1:11" ht="24">
      <c r="A329" s="245"/>
      <c r="B329" s="179"/>
      <c r="C329" s="5"/>
      <c r="D329" s="5"/>
      <c r="E329" s="5"/>
      <c r="F329" s="5"/>
      <c r="G329" s="5"/>
      <c r="H329" s="40"/>
      <c r="I329" s="5"/>
      <c r="J329" s="5"/>
      <c r="K329" s="5"/>
    </row>
    <row r="330" spans="1:11" ht="24">
      <c r="A330" s="245"/>
      <c r="B330" s="179"/>
      <c r="C330" s="5"/>
      <c r="D330" s="5"/>
      <c r="E330" s="5"/>
      <c r="F330" s="5"/>
      <c r="G330" s="5"/>
      <c r="H330" s="40"/>
      <c r="I330" s="5"/>
      <c r="J330" s="5"/>
      <c r="K330" s="5"/>
    </row>
    <row r="331" spans="1:11" ht="24">
      <c r="A331" s="245"/>
      <c r="B331" s="179"/>
      <c r="C331" s="5"/>
      <c r="D331" s="5"/>
      <c r="E331" s="5"/>
      <c r="F331" s="5"/>
      <c r="G331" s="5"/>
      <c r="H331" s="40"/>
      <c r="I331" s="5"/>
      <c r="J331" s="5"/>
      <c r="K331" s="5"/>
    </row>
    <row r="332" spans="1:11" ht="24">
      <c r="A332" s="245"/>
      <c r="B332" s="179"/>
      <c r="C332" s="5"/>
      <c r="D332" s="5"/>
      <c r="E332" s="5"/>
      <c r="F332" s="5"/>
      <c r="G332" s="5"/>
      <c r="H332" s="40"/>
      <c r="I332" s="5"/>
      <c r="J332" s="5"/>
      <c r="K332" s="5"/>
    </row>
    <row r="333" spans="1:11" ht="24">
      <c r="A333" s="245"/>
      <c r="B333" s="179"/>
      <c r="C333" s="5"/>
      <c r="D333" s="5"/>
      <c r="E333" s="5"/>
      <c r="F333" s="5"/>
      <c r="G333" s="5"/>
      <c r="H333" s="40"/>
      <c r="I333" s="5"/>
      <c r="J333" s="5"/>
      <c r="K333" s="5"/>
    </row>
    <row r="334" spans="1:11" ht="24">
      <c r="A334" s="245"/>
      <c r="B334" s="179"/>
      <c r="C334" s="5"/>
      <c r="D334" s="5"/>
      <c r="E334" s="5"/>
      <c r="F334" s="5"/>
      <c r="G334" s="5"/>
      <c r="H334" s="40"/>
      <c r="I334" s="5"/>
      <c r="J334" s="5"/>
      <c r="K334" s="5"/>
    </row>
    <row r="335" spans="1:11" ht="24">
      <c r="A335" s="245"/>
      <c r="B335" s="179"/>
      <c r="C335" s="5"/>
      <c r="D335" s="5"/>
      <c r="E335" s="5"/>
      <c r="F335" s="5"/>
      <c r="G335" s="5"/>
      <c r="H335" s="40"/>
      <c r="I335" s="5"/>
      <c r="J335" s="5"/>
      <c r="K335" s="5"/>
    </row>
    <row r="336" spans="1:11" ht="24">
      <c r="A336" s="245"/>
      <c r="B336" s="179"/>
      <c r="C336" s="5"/>
      <c r="D336" s="5"/>
      <c r="E336" s="5"/>
      <c r="F336" s="5"/>
      <c r="G336" s="5"/>
      <c r="H336" s="40"/>
      <c r="I336" s="5"/>
      <c r="J336" s="5"/>
      <c r="K336" s="5"/>
    </row>
    <row r="337" spans="1:11" ht="24">
      <c r="A337" s="245"/>
      <c r="B337" s="179"/>
      <c r="C337" s="5"/>
      <c r="D337" s="5"/>
      <c r="E337" s="5"/>
      <c r="F337" s="5"/>
      <c r="G337" s="5"/>
      <c r="H337" s="40"/>
      <c r="I337" s="5"/>
      <c r="J337" s="5"/>
      <c r="K337" s="5"/>
    </row>
    <row r="338" spans="1:11" ht="24">
      <c r="A338" s="245"/>
      <c r="B338" s="179"/>
      <c r="C338" s="5"/>
      <c r="D338" s="5"/>
      <c r="E338" s="5"/>
      <c r="F338" s="5"/>
      <c r="G338" s="5"/>
      <c r="H338" s="40"/>
      <c r="I338" s="5"/>
      <c r="J338" s="5"/>
      <c r="K338" s="5"/>
    </row>
    <row r="339" spans="1:11" ht="24">
      <c r="A339" s="245"/>
      <c r="B339" s="179"/>
      <c r="C339" s="5"/>
      <c r="D339" s="5"/>
      <c r="E339" s="5"/>
      <c r="F339" s="5"/>
      <c r="G339" s="5"/>
      <c r="H339" s="40"/>
      <c r="I339" s="5"/>
      <c r="J339" s="5"/>
      <c r="K339" s="5"/>
    </row>
    <row r="340" spans="1:11" ht="24">
      <c r="A340" s="245"/>
      <c r="B340" s="179"/>
      <c r="C340" s="5"/>
      <c r="D340" s="5"/>
      <c r="E340" s="5"/>
      <c r="F340" s="5"/>
      <c r="G340" s="5"/>
      <c r="H340" s="40"/>
      <c r="I340" s="5"/>
      <c r="J340" s="5"/>
      <c r="K340" s="5"/>
    </row>
    <row r="341" spans="1:11" ht="24">
      <c r="A341" s="245"/>
      <c r="B341" s="179"/>
      <c r="C341" s="5"/>
      <c r="D341" s="5"/>
      <c r="E341" s="5"/>
      <c r="F341" s="5"/>
      <c r="G341" s="5"/>
      <c r="H341" s="40"/>
      <c r="I341" s="5"/>
      <c r="J341" s="5"/>
      <c r="K341" s="5"/>
    </row>
    <row r="342" spans="1:11" ht="24">
      <c r="A342" s="245"/>
      <c r="B342" s="179"/>
      <c r="C342" s="5"/>
      <c r="D342" s="5"/>
      <c r="E342" s="5"/>
      <c r="F342" s="5"/>
      <c r="G342" s="5"/>
      <c r="H342" s="40"/>
      <c r="I342" s="5"/>
      <c r="J342" s="5"/>
      <c r="K342" s="5"/>
    </row>
    <row r="343" spans="1:11" ht="24">
      <c r="A343" s="245"/>
      <c r="B343" s="179"/>
      <c r="C343" s="5"/>
      <c r="D343" s="5"/>
      <c r="E343" s="5"/>
      <c r="F343" s="5"/>
      <c r="G343" s="5"/>
      <c r="H343" s="40"/>
      <c r="I343" s="5"/>
      <c r="J343" s="5"/>
      <c r="K343" s="5"/>
    </row>
    <row r="344" spans="1:11" ht="24">
      <c r="A344" s="245"/>
      <c r="B344" s="179"/>
      <c r="C344" s="5"/>
      <c r="D344" s="5"/>
      <c r="E344" s="5"/>
      <c r="F344" s="5"/>
      <c r="G344" s="5"/>
      <c r="H344" s="40"/>
      <c r="I344" s="5"/>
      <c r="J344" s="5"/>
      <c r="K344" s="5"/>
    </row>
    <row r="345" spans="1:11" ht="24">
      <c r="A345" s="245"/>
      <c r="B345" s="179"/>
      <c r="C345" s="5"/>
      <c r="D345" s="5"/>
      <c r="E345" s="5"/>
      <c r="F345" s="5"/>
      <c r="G345" s="5"/>
      <c r="H345" s="40"/>
      <c r="I345" s="5"/>
      <c r="J345" s="5"/>
      <c r="K345" s="5"/>
    </row>
    <row r="346" spans="1:11" ht="24">
      <c r="A346" s="245"/>
      <c r="B346" s="179"/>
      <c r="C346" s="5"/>
      <c r="D346" s="5"/>
      <c r="E346" s="5"/>
      <c r="F346" s="5"/>
      <c r="G346" s="5"/>
      <c r="H346" s="40"/>
      <c r="I346" s="5"/>
      <c r="J346" s="5"/>
      <c r="K346" s="5"/>
    </row>
    <row r="347" spans="1:11" ht="24">
      <c r="A347" s="245"/>
      <c r="B347" s="179"/>
      <c r="C347" s="5"/>
      <c r="D347" s="5"/>
      <c r="E347" s="5"/>
      <c r="F347" s="5"/>
      <c r="G347" s="5"/>
      <c r="H347" s="40"/>
      <c r="I347" s="5"/>
      <c r="J347" s="5"/>
      <c r="K347" s="5"/>
    </row>
    <row r="348" spans="1:11" ht="24">
      <c r="A348" s="245"/>
      <c r="B348" s="179"/>
      <c r="C348" s="5"/>
      <c r="D348" s="5"/>
      <c r="E348" s="5"/>
      <c r="F348" s="5"/>
      <c r="G348" s="5"/>
      <c r="H348" s="40"/>
      <c r="I348" s="5"/>
      <c r="J348" s="5"/>
      <c r="K348" s="5"/>
    </row>
    <row r="349" spans="1:11" ht="24">
      <c r="A349" s="245"/>
      <c r="B349" s="179"/>
      <c r="C349" s="5"/>
      <c r="D349" s="5"/>
      <c r="E349" s="5"/>
      <c r="F349" s="5"/>
      <c r="G349" s="5"/>
      <c r="H349" s="40"/>
      <c r="I349" s="5"/>
      <c r="J349" s="5"/>
      <c r="K349" s="5"/>
    </row>
    <row r="350" spans="1:11" ht="24">
      <c r="A350" s="245"/>
      <c r="B350" s="179"/>
      <c r="C350" s="5"/>
      <c r="D350" s="5"/>
      <c r="E350" s="5"/>
      <c r="F350" s="5"/>
      <c r="G350" s="5"/>
      <c r="H350" s="40"/>
      <c r="I350" s="5"/>
      <c r="J350" s="5"/>
      <c r="K350" s="5"/>
    </row>
    <row r="351" spans="1:11" ht="24">
      <c r="A351" s="245"/>
      <c r="B351" s="179"/>
      <c r="C351" s="5"/>
      <c r="D351" s="5"/>
      <c r="E351" s="5"/>
      <c r="F351" s="5"/>
      <c r="G351" s="5"/>
      <c r="H351" s="40"/>
      <c r="I351" s="5"/>
      <c r="J351" s="5"/>
      <c r="K351" s="5"/>
    </row>
    <row r="352" spans="1:11" ht="24">
      <c r="A352" s="245"/>
      <c r="B352" s="179"/>
      <c r="C352" s="5"/>
      <c r="D352" s="5"/>
      <c r="E352" s="5"/>
      <c r="F352" s="5"/>
      <c r="G352" s="5"/>
      <c r="H352" s="40"/>
      <c r="I352" s="5"/>
      <c r="J352" s="5"/>
      <c r="K352" s="5"/>
    </row>
    <row r="353" spans="1:11" ht="24">
      <c r="A353" s="245"/>
      <c r="B353" s="179"/>
      <c r="C353" s="5"/>
      <c r="D353" s="5"/>
      <c r="E353" s="5"/>
      <c r="F353" s="5"/>
      <c r="G353" s="5"/>
      <c r="H353" s="40"/>
      <c r="I353" s="5"/>
      <c r="J353" s="5"/>
      <c r="K353" s="5"/>
    </row>
    <row r="354" spans="1:11" ht="24">
      <c r="A354" s="245"/>
      <c r="B354" s="179"/>
      <c r="C354" s="5"/>
      <c r="D354" s="5"/>
      <c r="E354" s="5"/>
      <c r="F354" s="5"/>
      <c r="G354" s="5"/>
      <c r="H354" s="40"/>
      <c r="I354" s="5"/>
      <c r="J354" s="5"/>
      <c r="K354" s="5"/>
    </row>
    <row r="355" spans="1:11" ht="24">
      <c r="A355" s="245"/>
      <c r="B355" s="179"/>
      <c r="C355" s="5"/>
      <c r="D355" s="5"/>
      <c r="E355" s="5"/>
      <c r="F355" s="5"/>
      <c r="G355" s="5"/>
      <c r="H355" s="40"/>
      <c r="I355" s="5"/>
      <c r="J355" s="5"/>
      <c r="K355" s="5"/>
    </row>
    <row r="356" spans="1:11" ht="24">
      <c r="A356" s="245"/>
      <c r="B356" s="179"/>
      <c r="C356" s="5"/>
      <c r="D356" s="5"/>
      <c r="E356" s="5"/>
      <c r="F356" s="5"/>
      <c r="G356" s="5"/>
      <c r="H356" s="40"/>
      <c r="I356" s="5"/>
      <c r="J356" s="5"/>
      <c r="K356" s="5"/>
    </row>
    <row r="357" spans="1:11" ht="24">
      <c r="A357" s="245"/>
      <c r="B357" s="179"/>
      <c r="C357" s="5"/>
      <c r="D357" s="5"/>
      <c r="E357" s="5"/>
      <c r="F357" s="5"/>
      <c r="G357" s="5"/>
      <c r="H357" s="40"/>
      <c r="I357" s="5"/>
      <c r="J357" s="5"/>
      <c r="K357" s="5"/>
    </row>
    <row r="358" spans="1:11" ht="24">
      <c r="A358" s="245"/>
      <c r="B358" s="179"/>
      <c r="C358" s="5"/>
      <c r="D358" s="5"/>
      <c r="E358" s="5"/>
      <c r="F358" s="5"/>
      <c r="G358" s="5"/>
      <c r="H358" s="40"/>
      <c r="I358" s="5"/>
      <c r="J358" s="5"/>
      <c r="K358" s="5"/>
    </row>
    <row r="359" spans="1:11" ht="24">
      <c r="A359" s="245"/>
      <c r="B359" s="179"/>
      <c r="C359" s="5"/>
      <c r="D359" s="5"/>
      <c r="E359" s="5"/>
      <c r="F359" s="5"/>
      <c r="G359" s="5"/>
      <c r="H359" s="40"/>
      <c r="I359" s="5"/>
      <c r="J359" s="5"/>
      <c r="K359" s="5"/>
    </row>
    <row r="360" spans="1:11" ht="24">
      <c r="A360" s="245"/>
      <c r="B360" s="179"/>
      <c r="C360" s="5"/>
      <c r="D360" s="5"/>
      <c r="E360" s="5"/>
      <c r="F360" s="5"/>
      <c r="G360" s="5"/>
      <c r="H360" s="40"/>
      <c r="I360" s="5"/>
      <c r="J360" s="5"/>
      <c r="K360" s="5"/>
    </row>
    <row r="361" spans="1:11" ht="24">
      <c r="A361" s="245"/>
      <c r="B361" s="179"/>
      <c r="C361" s="5"/>
      <c r="D361" s="5"/>
      <c r="E361" s="5"/>
      <c r="F361" s="5"/>
      <c r="G361" s="5"/>
      <c r="H361" s="40"/>
      <c r="I361" s="5"/>
      <c r="J361" s="5"/>
      <c r="K361" s="5"/>
    </row>
    <row r="362" spans="1:11" ht="24">
      <c r="A362" s="245"/>
      <c r="B362" s="179"/>
      <c r="C362" s="5"/>
      <c r="D362" s="5"/>
      <c r="E362" s="5"/>
      <c r="F362" s="5"/>
      <c r="G362" s="5"/>
      <c r="H362" s="40"/>
      <c r="I362" s="5"/>
      <c r="J362" s="5"/>
      <c r="K362" s="5"/>
    </row>
    <row r="363" spans="1:11" ht="24">
      <c r="A363" s="245"/>
      <c r="B363" s="179"/>
      <c r="C363" s="5"/>
      <c r="D363" s="5"/>
      <c r="E363" s="5"/>
      <c r="F363" s="5"/>
      <c r="G363" s="5"/>
      <c r="H363" s="40"/>
      <c r="I363" s="5"/>
      <c r="J363" s="5"/>
      <c r="K363" s="5"/>
    </row>
    <row r="364" spans="1:11" ht="24">
      <c r="A364" s="245"/>
      <c r="B364" s="179"/>
      <c r="C364" s="5"/>
      <c r="D364" s="5"/>
      <c r="E364" s="5"/>
      <c r="F364" s="5"/>
      <c r="G364" s="5"/>
      <c r="H364" s="40"/>
      <c r="I364" s="5"/>
      <c r="J364" s="5"/>
      <c r="K364" s="5"/>
    </row>
    <row r="365" spans="1:11" ht="24">
      <c r="A365" s="245"/>
      <c r="B365" s="179"/>
      <c r="C365" s="5"/>
      <c r="D365" s="5"/>
      <c r="E365" s="5"/>
      <c r="F365" s="5"/>
      <c r="G365" s="5"/>
      <c r="H365" s="40"/>
      <c r="I365" s="5"/>
      <c r="J365" s="5"/>
      <c r="K365" s="5"/>
    </row>
    <row r="366" spans="1:11" ht="24">
      <c r="A366" s="245"/>
      <c r="B366" s="179"/>
      <c r="C366" s="5"/>
      <c r="D366" s="5"/>
      <c r="E366" s="5"/>
      <c r="F366" s="5"/>
      <c r="G366" s="5"/>
      <c r="H366" s="40"/>
      <c r="I366" s="5"/>
      <c r="J366" s="5"/>
      <c r="K366" s="5"/>
    </row>
    <row r="367" spans="1:11" ht="24">
      <c r="A367" s="245"/>
      <c r="B367" s="179"/>
      <c r="C367" s="5"/>
      <c r="D367" s="5"/>
      <c r="E367" s="5"/>
      <c r="F367" s="5"/>
      <c r="G367" s="5"/>
      <c r="H367" s="40"/>
      <c r="I367" s="5"/>
      <c r="J367" s="5"/>
      <c r="K367" s="5"/>
    </row>
    <row r="368" spans="1:11" ht="24">
      <c r="A368" s="245"/>
      <c r="B368" s="179"/>
      <c r="C368" s="5"/>
      <c r="D368" s="5"/>
      <c r="E368" s="5"/>
      <c r="F368" s="5"/>
      <c r="G368" s="5"/>
      <c r="H368" s="40"/>
      <c r="I368" s="5"/>
      <c r="J368" s="5"/>
      <c r="K368" s="5"/>
    </row>
    <row r="369" spans="1:11" ht="24">
      <c r="A369" s="245"/>
      <c r="B369" s="179"/>
      <c r="C369" s="5"/>
      <c r="D369" s="5"/>
      <c r="E369" s="5"/>
      <c r="F369" s="5"/>
      <c r="G369" s="5"/>
      <c r="H369" s="40"/>
      <c r="I369" s="5"/>
      <c r="J369" s="5"/>
      <c r="K369" s="5"/>
    </row>
    <row r="370" spans="1:11" ht="24">
      <c r="A370" s="245"/>
      <c r="B370" s="179"/>
      <c r="C370" s="5"/>
      <c r="D370" s="5"/>
      <c r="E370" s="5"/>
      <c r="F370" s="5"/>
      <c r="G370" s="5"/>
      <c r="H370" s="40"/>
      <c r="I370" s="5"/>
      <c r="J370" s="5"/>
      <c r="K370" s="5"/>
    </row>
    <row r="371" spans="1:11" ht="24">
      <c r="A371" s="245"/>
      <c r="B371" s="179"/>
      <c r="C371" s="5"/>
      <c r="D371" s="5"/>
      <c r="E371" s="5"/>
      <c r="F371" s="5"/>
      <c r="G371" s="5"/>
      <c r="H371" s="40"/>
      <c r="I371" s="5"/>
      <c r="J371" s="5"/>
      <c r="K371" s="5"/>
    </row>
    <row r="372" spans="1:11" ht="24">
      <c r="A372" s="245"/>
      <c r="B372" s="179"/>
      <c r="C372" s="5"/>
      <c r="D372" s="5"/>
      <c r="E372" s="5"/>
      <c r="F372" s="5"/>
      <c r="G372" s="5"/>
      <c r="H372" s="40"/>
      <c r="I372" s="5"/>
      <c r="J372" s="5"/>
      <c r="K372" s="5"/>
    </row>
    <row r="373" spans="1:11" ht="24">
      <c r="A373" s="245"/>
      <c r="B373" s="179"/>
      <c r="C373" s="5"/>
      <c r="D373" s="5"/>
      <c r="E373" s="5"/>
      <c r="F373" s="5"/>
      <c r="G373" s="5"/>
      <c r="H373" s="40"/>
      <c r="I373" s="5"/>
      <c r="J373" s="5"/>
      <c r="K373" s="5"/>
    </row>
    <row r="374" spans="1:11" ht="24">
      <c r="A374" s="245"/>
      <c r="B374" s="179"/>
      <c r="C374" s="5"/>
      <c r="D374" s="5"/>
      <c r="E374" s="5"/>
      <c r="F374" s="5"/>
      <c r="G374" s="5"/>
      <c r="H374" s="40"/>
      <c r="I374" s="5"/>
      <c r="J374" s="5"/>
      <c r="K374" s="5"/>
    </row>
    <row r="375" spans="1:11" ht="24">
      <c r="A375" s="245"/>
      <c r="B375" s="179"/>
      <c r="C375" s="5"/>
      <c r="D375" s="5"/>
      <c r="E375" s="5"/>
      <c r="F375" s="5"/>
      <c r="G375" s="5"/>
      <c r="H375" s="40"/>
      <c r="I375" s="5"/>
      <c r="J375" s="5"/>
      <c r="K375" s="5"/>
    </row>
    <row r="376" spans="1:11" ht="24">
      <c r="A376" s="245"/>
      <c r="B376" s="179"/>
      <c r="C376" s="5"/>
      <c r="D376" s="5"/>
      <c r="E376" s="5"/>
      <c r="F376" s="5"/>
      <c r="G376" s="5"/>
      <c r="H376" s="40"/>
      <c r="I376" s="5"/>
      <c r="J376" s="5"/>
      <c r="K376" s="5"/>
    </row>
    <row r="377" spans="1:11" ht="24">
      <c r="A377" s="245"/>
      <c r="B377" s="179"/>
      <c r="C377" s="5"/>
      <c r="D377" s="5"/>
      <c r="E377" s="5"/>
      <c r="F377" s="5"/>
      <c r="G377" s="5"/>
      <c r="H377" s="40"/>
      <c r="I377" s="5"/>
      <c r="J377" s="5"/>
      <c r="K377" s="5"/>
    </row>
    <row r="378" spans="1:11" ht="24">
      <c r="A378" s="245"/>
      <c r="B378" s="179"/>
      <c r="C378" s="5"/>
      <c r="D378" s="5"/>
      <c r="E378" s="5"/>
      <c r="F378" s="5"/>
      <c r="G378" s="5"/>
      <c r="H378" s="40"/>
      <c r="I378" s="5"/>
      <c r="J378" s="5"/>
      <c r="K378" s="5"/>
    </row>
    <row r="379" spans="1:11" ht="24">
      <c r="A379" s="245"/>
      <c r="B379" s="179"/>
      <c r="C379" s="5"/>
      <c r="D379" s="5"/>
      <c r="E379" s="5"/>
      <c r="F379" s="5"/>
      <c r="G379" s="5"/>
      <c r="H379" s="40"/>
      <c r="I379" s="5"/>
      <c r="J379" s="5"/>
      <c r="K379" s="5"/>
    </row>
    <row r="380" spans="1:11" ht="24">
      <c r="A380" s="245"/>
      <c r="B380" s="179"/>
      <c r="C380" s="5"/>
      <c r="D380" s="5"/>
      <c r="E380" s="5"/>
      <c r="F380" s="5"/>
      <c r="G380" s="5"/>
      <c r="H380" s="40"/>
      <c r="I380" s="5"/>
      <c r="J380" s="5"/>
      <c r="K380" s="5"/>
    </row>
    <row r="381" spans="1:11" ht="24">
      <c r="A381" s="245"/>
      <c r="B381" s="179"/>
      <c r="C381" s="5"/>
      <c r="D381" s="5"/>
      <c r="E381" s="5"/>
      <c r="F381" s="5"/>
      <c r="G381" s="5"/>
      <c r="H381" s="40"/>
      <c r="I381" s="5"/>
      <c r="J381" s="5"/>
      <c r="K381" s="5"/>
    </row>
    <row r="382" spans="1:11" ht="24">
      <c r="A382" s="245"/>
      <c r="B382" s="179"/>
      <c r="C382" s="5"/>
      <c r="D382" s="5"/>
      <c r="E382" s="5"/>
      <c r="F382" s="5"/>
      <c r="G382" s="5"/>
      <c r="H382" s="40"/>
      <c r="I382" s="5"/>
      <c r="J382" s="5"/>
      <c r="K382" s="5"/>
    </row>
    <row r="383" spans="1:11" ht="24">
      <c r="A383" s="245"/>
      <c r="B383" s="179"/>
      <c r="C383" s="5"/>
      <c r="D383" s="5"/>
      <c r="E383" s="5"/>
      <c r="F383" s="5"/>
      <c r="G383" s="5"/>
      <c r="H383" s="40"/>
      <c r="I383" s="5"/>
      <c r="J383" s="5"/>
      <c r="K383" s="5"/>
    </row>
    <row r="384" spans="1:11" ht="24">
      <c r="A384" s="245"/>
      <c r="B384" s="179"/>
      <c r="C384" s="5"/>
      <c r="D384" s="5"/>
      <c r="E384" s="5"/>
      <c r="F384" s="5"/>
      <c r="G384" s="5"/>
      <c r="H384" s="40"/>
      <c r="I384" s="5"/>
      <c r="J384" s="5"/>
      <c r="K384" s="5"/>
    </row>
    <row r="385" spans="1:11" ht="24">
      <c r="A385" s="245"/>
      <c r="B385" s="179"/>
      <c r="C385" s="5"/>
      <c r="D385" s="5"/>
      <c r="E385" s="5"/>
      <c r="F385" s="5"/>
      <c r="G385" s="5"/>
      <c r="H385" s="40"/>
      <c r="I385" s="5"/>
      <c r="J385" s="5"/>
      <c r="K385" s="5"/>
    </row>
    <row r="386" spans="1:11" ht="24">
      <c r="A386" s="245"/>
      <c r="B386" s="179"/>
      <c r="C386" s="5"/>
      <c r="D386" s="5"/>
      <c r="E386" s="5"/>
      <c r="F386" s="5"/>
      <c r="G386" s="5"/>
      <c r="H386" s="40"/>
      <c r="I386" s="5"/>
      <c r="J386" s="5"/>
      <c r="K386" s="5"/>
    </row>
    <row r="387" spans="1:11" ht="24">
      <c r="A387" s="245"/>
      <c r="B387" s="179"/>
      <c r="C387" s="5"/>
      <c r="D387" s="5"/>
      <c r="E387" s="5"/>
      <c r="F387" s="5"/>
      <c r="G387" s="5"/>
      <c r="H387" s="40"/>
      <c r="I387" s="5"/>
      <c r="J387" s="5"/>
      <c r="K387" s="5"/>
    </row>
    <row r="388" spans="1:11" ht="24">
      <c r="A388" s="245"/>
      <c r="B388" s="179"/>
      <c r="C388" s="5"/>
      <c r="D388" s="5"/>
      <c r="E388" s="5"/>
      <c r="F388" s="5"/>
      <c r="G388" s="5"/>
      <c r="H388" s="40"/>
      <c r="I388" s="5"/>
      <c r="J388" s="5"/>
      <c r="K388" s="5"/>
    </row>
    <row r="389" spans="1:11" ht="24">
      <c r="A389" s="245"/>
      <c r="B389" s="179"/>
      <c r="C389" s="5"/>
      <c r="D389" s="5"/>
      <c r="E389" s="5"/>
      <c r="F389" s="5"/>
      <c r="G389" s="5"/>
      <c r="H389" s="40"/>
      <c r="I389" s="5"/>
      <c r="J389" s="5"/>
      <c r="K389" s="5"/>
    </row>
    <row r="390" spans="1:11" ht="24">
      <c r="A390" s="245"/>
      <c r="B390" s="179"/>
      <c r="C390" s="5"/>
      <c r="D390" s="5"/>
      <c r="E390" s="5"/>
      <c r="F390" s="5"/>
      <c r="G390" s="5"/>
      <c r="H390" s="40"/>
      <c r="I390" s="5"/>
      <c r="J390" s="5"/>
      <c r="K390" s="5"/>
    </row>
    <row r="391" spans="1:11" ht="24">
      <c r="A391" s="245"/>
      <c r="B391" s="179"/>
      <c r="C391" s="5"/>
      <c r="D391" s="5"/>
      <c r="E391" s="5"/>
      <c r="F391" s="5"/>
      <c r="G391" s="5"/>
      <c r="H391" s="40"/>
      <c r="I391" s="5"/>
      <c r="J391" s="5"/>
      <c r="K391" s="5"/>
    </row>
    <row r="392" spans="1:11" ht="24">
      <c r="A392" s="245"/>
      <c r="B392" s="179"/>
      <c r="C392" s="5"/>
      <c r="D392" s="5"/>
      <c r="E392" s="5"/>
      <c r="F392" s="5"/>
      <c r="G392" s="5"/>
      <c r="H392" s="40"/>
      <c r="I392" s="5"/>
      <c r="J392" s="5"/>
      <c r="K392" s="5"/>
    </row>
    <row r="393" spans="1:11" ht="24">
      <c r="A393" s="245"/>
      <c r="B393" s="179"/>
      <c r="C393" s="5"/>
      <c r="D393" s="5"/>
      <c r="E393" s="5"/>
      <c r="F393" s="5"/>
      <c r="G393" s="5"/>
      <c r="H393" s="40"/>
      <c r="I393" s="5"/>
      <c r="J393" s="5"/>
      <c r="K393" s="5"/>
    </row>
    <row r="394" spans="1:11" ht="24">
      <c r="A394" s="245"/>
      <c r="B394" s="179"/>
      <c r="C394" s="5"/>
      <c r="D394" s="5"/>
      <c r="E394" s="5"/>
      <c r="F394" s="5"/>
      <c r="G394" s="5"/>
      <c r="H394" s="40"/>
      <c r="I394" s="5"/>
      <c r="J394" s="5"/>
      <c r="K394" s="5"/>
    </row>
    <row r="395" spans="1:11" ht="24">
      <c r="A395" s="245"/>
      <c r="B395" s="179"/>
      <c r="C395" s="5"/>
      <c r="D395" s="5"/>
      <c r="E395" s="5"/>
      <c r="F395" s="5"/>
      <c r="G395" s="5"/>
      <c r="H395" s="40"/>
      <c r="I395" s="5"/>
      <c r="J395" s="5"/>
      <c r="K395" s="5"/>
    </row>
    <row r="396" spans="1:11" ht="24">
      <c r="A396" s="245"/>
      <c r="B396" s="179"/>
      <c r="C396" s="5"/>
      <c r="D396" s="5"/>
      <c r="E396" s="5"/>
      <c r="F396" s="5"/>
      <c r="G396" s="5"/>
      <c r="H396" s="40"/>
      <c r="I396" s="5"/>
      <c r="J396" s="5"/>
      <c r="K396" s="5"/>
    </row>
    <row r="397" spans="1:11" ht="24">
      <c r="A397" s="245"/>
      <c r="B397" s="179"/>
      <c r="C397" s="5"/>
      <c r="D397" s="5"/>
      <c r="E397" s="5"/>
      <c r="F397" s="5"/>
      <c r="G397" s="5"/>
      <c r="H397" s="40"/>
      <c r="I397" s="5"/>
      <c r="J397" s="5"/>
      <c r="K397" s="5"/>
    </row>
    <row r="398" spans="1:11" ht="24">
      <c r="A398" s="245"/>
      <c r="B398" s="179"/>
      <c r="C398" s="5"/>
      <c r="D398" s="5"/>
      <c r="E398" s="5"/>
      <c r="F398" s="5"/>
      <c r="G398" s="5"/>
      <c r="H398" s="40"/>
      <c r="I398" s="5"/>
      <c r="J398" s="5"/>
      <c r="K398" s="5"/>
    </row>
    <row r="399" spans="1:11" ht="24">
      <c r="A399" s="245"/>
      <c r="B399" s="179"/>
      <c r="C399" s="5"/>
      <c r="D399" s="5"/>
      <c r="E399" s="5"/>
      <c r="F399" s="5"/>
      <c r="G399" s="5"/>
      <c r="H399" s="40"/>
      <c r="I399" s="5"/>
      <c r="J399" s="5"/>
      <c r="K399" s="5"/>
    </row>
    <row r="400" spans="1:11" ht="24">
      <c r="A400" s="245"/>
      <c r="B400" s="179"/>
      <c r="C400" s="5"/>
      <c r="D400" s="5"/>
      <c r="E400" s="5"/>
      <c r="F400" s="5"/>
      <c r="G400" s="5"/>
      <c r="H400" s="40"/>
      <c r="I400" s="5"/>
      <c r="J400" s="5"/>
      <c r="K400" s="5"/>
    </row>
    <row r="401" spans="1:11" ht="24">
      <c r="A401" s="245"/>
      <c r="B401" s="179"/>
      <c r="C401" s="5"/>
      <c r="D401" s="5"/>
      <c r="E401" s="5"/>
      <c r="F401" s="5"/>
      <c r="G401" s="5"/>
      <c r="H401" s="40"/>
      <c r="I401" s="5"/>
      <c r="J401" s="5"/>
      <c r="K401" s="5"/>
    </row>
    <row r="402" spans="1:11" ht="24">
      <c r="A402" s="245"/>
      <c r="B402" s="179"/>
      <c r="C402" s="5"/>
      <c r="D402" s="5"/>
      <c r="E402" s="5"/>
      <c r="F402" s="5"/>
      <c r="G402" s="5"/>
      <c r="H402" s="40"/>
      <c r="I402" s="5"/>
      <c r="J402" s="5"/>
      <c r="K402" s="5"/>
    </row>
    <row r="403" spans="1:11" ht="24">
      <c r="A403" s="245"/>
      <c r="B403" s="179"/>
      <c r="C403" s="5"/>
      <c r="D403" s="5"/>
      <c r="E403" s="5"/>
      <c r="F403" s="5"/>
      <c r="G403" s="5"/>
      <c r="H403" s="40"/>
      <c r="I403" s="5"/>
      <c r="J403" s="5"/>
      <c r="K403" s="5"/>
    </row>
    <row r="404" spans="1:11" ht="24">
      <c r="A404" s="245"/>
      <c r="B404" s="179"/>
      <c r="C404" s="5"/>
      <c r="D404" s="5"/>
      <c r="E404" s="5"/>
      <c r="F404" s="5"/>
      <c r="G404" s="5"/>
      <c r="H404" s="40"/>
      <c r="I404" s="5"/>
      <c r="J404" s="5"/>
      <c r="K404" s="5"/>
    </row>
    <row r="405" spans="1:11" ht="24">
      <c r="A405" s="245"/>
      <c r="B405" s="179"/>
      <c r="C405" s="5"/>
      <c r="D405" s="5"/>
      <c r="E405" s="5"/>
      <c r="F405" s="5"/>
      <c r="G405" s="5"/>
      <c r="H405" s="40"/>
      <c r="I405" s="5"/>
      <c r="J405" s="5"/>
      <c r="K405" s="5"/>
    </row>
    <row r="406" spans="1:11" ht="24">
      <c r="A406" s="245"/>
      <c r="B406" s="179"/>
      <c r="C406" s="5"/>
      <c r="D406" s="5"/>
      <c r="E406" s="5"/>
      <c r="F406" s="5"/>
      <c r="G406" s="5"/>
      <c r="H406" s="40"/>
      <c r="I406" s="5"/>
      <c r="J406" s="5"/>
      <c r="K406" s="5"/>
    </row>
    <row r="407" spans="1:11" ht="24">
      <c r="A407" s="245"/>
      <c r="B407" s="179"/>
      <c r="C407" s="5"/>
      <c r="D407" s="5"/>
      <c r="E407" s="5"/>
      <c r="F407" s="5"/>
      <c r="G407" s="5"/>
      <c r="H407" s="40"/>
      <c r="I407" s="5"/>
      <c r="J407" s="5"/>
      <c r="K407" s="5"/>
    </row>
    <row r="408" spans="1:11" ht="24">
      <c r="A408" s="245"/>
      <c r="B408" s="179"/>
      <c r="C408" s="5"/>
      <c r="D408" s="5"/>
      <c r="E408" s="5"/>
      <c r="F408" s="5"/>
      <c r="G408" s="5"/>
      <c r="H408" s="40"/>
      <c r="I408" s="5"/>
      <c r="J408" s="5"/>
      <c r="K408" s="5"/>
    </row>
    <row r="409" spans="1:11" ht="24">
      <c r="A409" s="245"/>
      <c r="B409" s="179"/>
      <c r="C409" s="5"/>
      <c r="D409" s="5"/>
      <c r="E409" s="5"/>
      <c r="F409" s="5"/>
      <c r="G409" s="5"/>
      <c r="H409" s="40"/>
      <c r="I409" s="5"/>
      <c r="J409" s="5"/>
      <c r="K409" s="5"/>
    </row>
    <row r="410" spans="1:11" ht="24">
      <c r="A410" s="245"/>
      <c r="B410" s="179"/>
      <c r="C410" s="5"/>
      <c r="D410" s="5"/>
      <c r="E410" s="5"/>
      <c r="F410" s="5"/>
      <c r="G410" s="5"/>
      <c r="H410" s="40"/>
      <c r="I410" s="5"/>
      <c r="J410" s="5"/>
      <c r="K410" s="5"/>
    </row>
    <row r="411" spans="1:11" ht="24">
      <c r="A411" s="245"/>
      <c r="B411" s="179"/>
      <c r="C411" s="5"/>
      <c r="D411" s="5"/>
      <c r="E411" s="5"/>
      <c r="F411" s="5"/>
      <c r="G411" s="5"/>
      <c r="H411" s="40"/>
      <c r="I411" s="5"/>
      <c r="J411" s="5"/>
      <c r="K411" s="5"/>
    </row>
    <row r="412" spans="1:11" ht="24">
      <c r="A412" s="245"/>
      <c r="B412" s="179"/>
      <c r="C412" s="5"/>
      <c r="D412" s="5"/>
      <c r="E412" s="5"/>
      <c r="F412" s="5"/>
      <c r="G412" s="5"/>
      <c r="H412" s="40"/>
      <c r="I412" s="5"/>
      <c r="J412" s="5"/>
      <c r="K412" s="5"/>
    </row>
    <row r="413" spans="1:11" ht="24">
      <c r="A413" s="245"/>
      <c r="B413" s="179"/>
      <c r="C413" s="5"/>
      <c r="D413" s="5"/>
      <c r="E413" s="5"/>
      <c r="F413" s="5"/>
      <c r="G413" s="5"/>
      <c r="H413" s="40"/>
      <c r="I413" s="5"/>
      <c r="J413" s="5"/>
      <c r="K413" s="5"/>
    </row>
    <row r="414" spans="1:11" ht="24">
      <c r="A414" s="245"/>
      <c r="B414" s="179"/>
      <c r="C414" s="5"/>
      <c r="D414" s="5"/>
      <c r="E414" s="5"/>
      <c r="F414" s="5"/>
      <c r="G414" s="5"/>
      <c r="H414" s="40"/>
      <c r="I414" s="5"/>
      <c r="J414" s="5"/>
      <c r="K414" s="5"/>
    </row>
    <row r="415" spans="1:11" ht="24">
      <c r="A415" s="245"/>
      <c r="B415" s="179"/>
      <c r="C415" s="5"/>
      <c r="D415" s="5"/>
      <c r="E415" s="5"/>
      <c r="F415" s="5"/>
      <c r="G415" s="5"/>
      <c r="H415" s="40"/>
      <c r="I415" s="5"/>
      <c r="J415" s="5"/>
      <c r="K415" s="5"/>
    </row>
    <row r="416" spans="1:11" ht="24">
      <c r="A416" s="245"/>
      <c r="B416" s="179"/>
      <c r="C416" s="5"/>
      <c r="D416" s="5"/>
      <c r="E416" s="5"/>
      <c r="F416" s="5"/>
      <c r="G416" s="5"/>
      <c r="H416" s="40"/>
      <c r="I416" s="5"/>
      <c r="J416" s="5"/>
      <c r="K416" s="5"/>
    </row>
    <row r="417" spans="1:11" ht="24">
      <c r="A417" s="245"/>
      <c r="B417" s="179"/>
      <c r="C417" s="5"/>
      <c r="D417" s="5"/>
      <c r="E417" s="5"/>
      <c r="F417" s="5"/>
      <c r="G417" s="5"/>
      <c r="H417" s="40"/>
      <c r="I417" s="5"/>
      <c r="J417" s="5"/>
      <c r="K417" s="5"/>
    </row>
    <row r="418" spans="1:11" ht="24">
      <c r="A418" s="245"/>
      <c r="B418" s="179"/>
      <c r="C418" s="5"/>
      <c r="D418" s="5"/>
      <c r="E418" s="5"/>
      <c r="F418" s="5"/>
      <c r="G418" s="5"/>
      <c r="H418" s="40"/>
      <c r="I418" s="5"/>
      <c r="J418" s="5"/>
      <c r="K418" s="5"/>
    </row>
    <row r="419" spans="1:11" ht="24">
      <c r="A419" s="245"/>
      <c r="B419" s="179"/>
      <c r="C419" s="5"/>
      <c r="D419" s="5"/>
      <c r="E419" s="5"/>
      <c r="F419" s="5"/>
      <c r="G419" s="5"/>
      <c r="H419" s="40"/>
      <c r="I419" s="5"/>
      <c r="J419" s="5"/>
      <c r="K419" s="5"/>
    </row>
    <row r="420" spans="1:11" ht="24">
      <c r="A420" s="245"/>
      <c r="B420" s="179"/>
      <c r="C420" s="5"/>
      <c r="D420" s="5"/>
      <c r="E420" s="5"/>
      <c r="F420" s="5"/>
      <c r="G420" s="5"/>
      <c r="H420" s="40"/>
      <c r="I420" s="5"/>
      <c r="J420" s="5"/>
      <c r="K420" s="5"/>
    </row>
    <row r="421" spans="1:11" ht="24">
      <c r="A421" s="245"/>
      <c r="B421" s="179"/>
      <c r="C421" s="5"/>
      <c r="D421" s="5"/>
      <c r="E421" s="5"/>
      <c r="F421" s="5"/>
      <c r="G421" s="5"/>
      <c r="H421" s="40"/>
      <c r="I421" s="5"/>
      <c r="J421" s="5"/>
      <c r="K421" s="5"/>
    </row>
    <row r="422" spans="1:11" ht="24">
      <c r="A422" s="245"/>
      <c r="B422" s="179"/>
      <c r="C422" s="5"/>
      <c r="D422" s="5"/>
      <c r="E422" s="5"/>
      <c r="F422" s="5"/>
      <c r="G422" s="5"/>
      <c r="H422" s="40"/>
      <c r="I422" s="5"/>
      <c r="J422" s="5"/>
      <c r="K422" s="5"/>
    </row>
    <row r="423" spans="1:11" ht="24">
      <c r="A423" s="245"/>
      <c r="B423" s="179"/>
      <c r="C423" s="5"/>
      <c r="D423" s="5"/>
      <c r="E423" s="5"/>
      <c r="F423" s="5"/>
      <c r="G423" s="5"/>
      <c r="H423" s="40"/>
      <c r="I423" s="5"/>
      <c r="J423" s="5"/>
      <c r="K423" s="5"/>
    </row>
    <row r="424" spans="1:11" ht="24">
      <c r="A424" s="245"/>
      <c r="B424" s="179"/>
      <c r="C424" s="5"/>
      <c r="D424" s="5"/>
      <c r="E424" s="5"/>
      <c r="F424" s="5"/>
      <c r="G424" s="5"/>
      <c r="H424" s="40"/>
      <c r="I424" s="5"/>
      <c r="J424" s="5"/>
      <c r="K424" s="5"/>
    </row>
    <row r="425" spans="1:11" ht="24">
      <c r="A425" s="245"/>
      <c r="B425" s="179"/>
      <c r="C425" s="5"/>
      <c r="D425" s="5"/>
      <c r="E425" s="5"/>
      <c r="F425" s="5"/>
      <c r="G425" s="5"/>
      <c r="H425" s="40"/>
      <c r="I425" s="5"/>
      <c r="J425" s="5"/>
      <c r="K425" s="5"/>
    </row>
    <row r="426" spans="1:11" ht="24">
      <c r="A426" s="245"/>
      <c r="B426" s="179"/>
      <c r="C426" s="5"/>
      <c r="D426" s="5"/>
      <c r="E426" s="5"/>
      <c r="F426" s="5"/>
      <c r="G426" s="5"/>
      <c r="H426" s="40"/>
      <c r="I426" s="5"/>
      <c r="J426" s="5"/>
      <c r="K426" s="5"/>
    </row>
    <row r="427" spans="1:11" ht="24">
      <c r="A427" s="245"/>
      <c r="B427" s="179"/>
      <c r="C427" s="5"/>
      <c r="D427" s="5"/>
      <c r="E427" s="5"/>
      <c r="F427" s="5"/>
      <c r="G427" s="5"/>
      <c r="H427" s="40"/>
      <c r="I427" s="5"/>
      <c r="J427" s="5"/>
      <c r="K427" s="5"/>
    </row>
    <row r="428" spans="9:11" ht="24">
      <c r="I428" s="5"/>
      <c r="J428" s="5"/>
      <c r="K428" s="5"/>
    </row>
    <row r="429" spans="9:11" ht="24">
      <c r="I429" s="5"/>
      <c r="J429" s="5"/>
      <c r="K429" s="5"/>
    </row>
    <row r="430" spans="9:11" ht="24">
      <c r="I430" s="5"/>
      <c r="J430" s="5"/>
      <c r="K430" s="5"/>
    </row>
    <row r="431" spans="9:11" ht="24">
      <c r="I431" s="5"/>
      <c r="J431" s="5"/>
      <c r="K431" s="5"/>
    </row>
    <row r="432" spans="9:11" ht="24">
      <c r="I432" s="5"/>
      <c r="J432" s="5"/>
      <c r="K432" s="5"/>
    </row>
    <row r="433" spans="9:11" ht="24">
      <c r="I433" s="5"/>
      <c r="J433" s="5"/>
      <c r="K433" s="5"/>
    </row>
    <row r="434" spans="9:11" ht="24">
      <c r="I434" s="5"/>
      <c r="J434" s="5"/>
      <c r="K434" s="5"/>
    </row>
    <row r="435" spans="9:11" ht="24">
      <c r="I435" s="5"/>
      <c r="J435" s="5"/>
      <c r="K435" s="5"/>
    </row>
    <row r="436" spans="9:11" ht="24">
      <c r="I436" s="5"/>
      <c r="J436" s="5"/>
      <c r="K436" s="5"/>
    </row>
  </sheetData>
  <sheetProtection/>
  <mergeCells count="1">
    <mergeCell ref="U8:V8"/>
  </mergeCells>
  <printOptions/>
  <pageMargins left="1" right="0.5" top="1" bottom="1" header="0.5" footer="0.5"/>
  <pageSetup horizontalDpi="180" verticalDpi="180" orientation="portrait" paperSize="9" r:id="rId1"/>
  <headerFooter alignWithMargins="0">
    <oddFooter>&amp;R&amp;"CordiaUPC,Regular"&amp;10File : Sediment.xls</oddFooter>
  </headerFooter>
  <ignoredErrors>
    <ignoredError sqref="F17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O11" sqref="O11"/>
    </sheetView>
  </sheetViews>
  <sheetFormatPr defaultColWidth="9.140625" defaultRowHeight="23.25"/>
  <cols>
    <col min="1" max="1" width="10.00390625" style="128" bestFit="1" customWidth="1"/>
    <col min="2" max="2" width="10.8515625" style="14" bestFit="1" customWidth="1"/>
    <col min="3" max="3" width="7.57421875" style="14" bestFit="1" customWidth="1"/>
    <col min="4" max="4" width="11.00390625" style="14" bestFit="1" customWidth="1"/>
    <col min="5" max="5" width="11.7109375" style="14" bestFit="1" customWidth="1"/>
    <col min="6" max="6" width="9.57421875" style="14" bestFit="1" customWidth="1"/>
    <col min="7" max="7" width="10.7109375" style="14" bestFit="1" customWidth="1"/>
    <col min="8" max="8" width="3.140625" style="14" customWidth="1"/>
    <col min="9" max="9" width="9.140625" style="14" bestFit="1" customWidth="1"/>
    <col min="10" max="12" width="8.57421875" style="14" bestFit="1" customWidth="1"/>
    <col min="13" max="16384" width="9.140625" style="14" customWidth="1"/>
  </cols>
  <sheetData>
    <row r="1" spans="1:12" s="11" customFormat="1" ht="21" customHeight="1">
      <c r="A1" s="313" t="s">
        <v>0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5"/>
    </row>
    <row r="2" spans="1:12" s="11" customFormat="1" ht="21" customHeight="1">
      <c r="A2" s="313" t="s">
        <v>121</v>
      </c>
      <c r="B2" s="314"/>
      <c r="C2" s="314"/>
      <c r="D2" s="314"/>
      <c r="E2" s="314"/>
      <c r="F2" s="314"/>
      <c r="G2" s="314"/>
      <c r="H2" s="314"/>
      <c r="I2" s="314"/>
      <c r="J2" s="314"/>
      <c r="K2" s="314"/>
      <c r="L2" s="315"/>
    </row>
    <row r="3" spans="1:12" s="11" customFormat="1" ht="21" customHeight="1">
      <c r="A3" s="316" t="s">
        <v>112</v>
      </c>
      <c r="B3" s="316"/>
      <c r="C3" s="316"/>
      <c r="D3" s="317" t="s">
        <v>113</v>
      </c>
      <c r="E3" s="317"/>
      <c r="F3" s="317"/>
      <c r="G3" s="318" t="s">
        <v>23</v>
      </c>
      <c r="H3" s="318"/>
      <c r="I3" s="318"/>
      <c r="J3" s="326" t="s">
        <v>98</v>
      </c>
      <c r="K3" s="326"/>
      <c r="L3" s="326"/>
    </row>
    <row r="4" spans="1:12" s="11" customFormat="1" ht="21" customHeight="1">
      <c r="A4" s="322" t="s">
        <v>41</v>
      </c>
      <c r="B4" s="322"/>
      <c r="C4" s="322"/>
      <c r="D4" s="323" t="s">
        <v>42</v>
      </c>
      <c r="E4" s="323"/>
      <c r="F4" s="323"/>
      <c r="G4" s="318" t="s">
        <v>99</v>
      </c>
      <c r="H4" s="318"/>
      <c r="I4" s="318"/>
      <c r="J4" s="326" t="s">
        <v>24</v>
      </c>
      <c r="K4" s="326"/>
      <c r="L4" s="326"/>
    </row>
    <row r="5" spans="1:12" s="11" customFormat="1" ht="45" customHeight="1">
      <c r="A5" s="319" t="s">
        <v>4</v>
      </c>
      <c r="B5" s="272" t="s">
        <v>5</v>
      </c>
      <c r="C5" s="320" t="s">
        <v>6</v>
      </c>
      <c r="D5" s="320"/>
      <c r="E5" s="274" t="s">
        <v>123</v>
      </c>
      <c r="F5" s="275" t="s">
        <v>124</v>
      </c>
      <c r="G5" s="321" t="s">
        <v>25</v>
      </c>
      <c r="H5" s="321" t="s">
        <v>26</v>
      </c>
      <c r="I5" s="324" t="s">
        <v>27</v>
      </c>
      <c r="J5" s="325" t="s">
        <v>28</v>
      </c>
      <c r="K5" s="325"/>
      <c r="L5" s="325"/>
    </row>
    <row r="6" spans="1:12" s="11" customFormat="1" ht="42" customHeight="1">
      <c r="A6" s="319"/>
      <c r="B6" s="277" t="s">
        <v>29</v>
      </c>
      <c r="C6" s="273" t="s">
        <v>11</v>
      </c>
      <c r="D6" s="273" t="s">
        <v>12</v>
      </c>
      <c r="E6" s="274" t="s">
        <v>125</v>
      </c>
      <c r="F6" s="278" t="s">
        <v>14</v>
      </c>
      <c r="G6" s="321"/>
      <c r="H6" s="321"/>
      <c r="I6" s="324"/>
      <c r="J6" s="276" t="s">
        <v>30</v>
      </c>
      <c r="K6" s="276" t="s">
        <v>31</v>
      </c>
      <c r="L6" s="276" t="s">
        <v>32</v>
      </c>
    </row>
    <row r="7" spans="1:12" s="11" customFormat="1" ht="19.5" customHeight="1">
      <c r="A7" s="279" t="s">
        <v>15</v>
      </c>
      <c r="B7" s="280" t="s">
        <v>16</v>
      </c>
      <c r="C7" s="281" t="s">
        <v>17</v>
      </c>
      <c r="D7" s="281" t="s">
        <v>18</v>
      </c>
      <c r="E7" s="282" t="s">
        <v>33</v>
      </c>
      <c r="F7" s="283" t="s">
        <v>34</v>
      </c>
      <c r="G7" s="281" t="s">
        <v>21</v>
      </c>
      <c r="H7" s="281" t="s">
        <v>35</v>
      </c>
      <c r="I7" s="284" t="s">
        <v>15</v>
      </c>
      <c r="J7" s="285" t="s">
        <v>36</v>
      </c>
      <c r="K7" s="285" t="s">
        <v>37</v>
      </c>
      <c r="L7" s="285" t="s">
        <v>38</v>
      </c>
    </row>
    <row r="8" spans="1:12" s="12" customFormat="1" ht="16.5" customHeight="1">
      <c r="A8" s="206">
        <v>45024</v>
      </c>
      <c r="B8" s="207">
        <v>294.29</v>
      </c>
      <c r="C8" s="207">
        <v>0.03</v>
      </c>
      <c r="D8" s="286">
        <v>0.002592</v>
      </c>
      <c r="E8" s="286">
        <v>4.006906666666667</v>
      </c>
      <c r="F8" s="286">
        <v>0.01038590208</v>
      </c>
      <c r="G8" s="287" t="s">
        <v>67</v>
      </c>
      <c r="H8" s="208">
        <v>1</v>
      </c>
      <c r="I8" s="206">
        <v>45024</v>
      </c>
      <c r="J8" s="207">
        <v>9.47837</v>
      </c>
      <c r="K8" s="207">
        <v>2.54235</v>
      </c>
      <c r="L8" s="207">
        <v>0</v>
      </c>
    </row>
    <row r="9" spans="1:12" s="12" customFormat="1" ht="16.5" customHeight="1">
      <c r="A9" s="206">
        <v>45041</v>
      </c>
      <c r="B9" s="207">
        <v>294.27</v>
      </c>
      <c r="C9" s="207">
        <v>0.023</v>
      </c>
      <c r="D9" s="286">
        <v>0.0019872</v>
      </c>
      <c r="E9" s="286">
        <v>0</v>
      </c>
      <c r="F9" s="286">
        <v>0</v>
      </c>
      <c r="G9" s="287" t="s">
        <v>68</v>
      </c>
      <c r="H9" s="208">
        <f>+H8+1</f>
        <v>2</v>
      </c>
      <c r="I9" s="206">
        <v>45041</v>
      </c>
      <c r="J9" s="207">
        <v>0</v>
      </c>
      <c r="K9" s="207">
        <v>0</v>
      </c>
      <c r="L9" s="207">
        <v>0</v>
      </c>
    </row>
    <row r="10" spans="1:13" s="12" customFormat="1" ht="16.5" customHeight="1">
      <c r="A10" s="206">
        <v>45055</v>
      </c>
      <c r="B10" s="207">
        <v>294.41</v>
      </c>
      <c r="C10" s="207">
        <v>0.223</v>
      </c>
      <c r="D10" s="286">
        <v>0.0192672</v>
      </c>
      <c r="E10" s="286">
        <v>55.22955666666667</v>
      </c>
      <c r="F10" s="286">
        <v>1.064118914208</v>
      </c>
      <c r="G10" s="287" t="s">
        <v>48</v>
      </c>
      <c r="H10" s="208">
        <f>+H9+1</f>
        <v>3</v>
      </c>
      <c r="I10" s="206">
        <v>45055</v>
      </c>
      <c r="J10" s="207">
        <v>60.28191</v>
      </c>
      <c r="K10" s="207">
        <v>47.14791</v>
      </c>
      <c r="L10" s="207">
        <v>58.25885</v>
      </c>
      <c r="M10" s="13"/>
    </row>
    <row r="11" spans="1:13" s="12" customFormat="1" ht="16.5" customHeight="1">
      <c r="A11" s="206">
        <v>45113</v>
      </c>
      <c r="B11" s="207">
        <v>297.37</v>
      </c>
      <c r="C11" s="207">
        <v>0.094</v>
      </c>
      <c r="D11" s="286">
        <v>0.0081216</v>
      </c>
      <c r="E11" s="286">
        <v>42.41252</v>
      </c>
      <c r="F11" s="286">
        <v>0.344457522432</v>
      </c>
      <c r="G11" s="287" t="s">
        <v>69</v>
      </c>
      <c r="H11" s="208">
        <f aca="true" t="shared" si="0" ref="H11:H26">+H10+1</f>
        <v>4</v>
      </c>
      <c r="I11" s="206">
        <v>45113</v>
      </c>
      <c r="J11" s="207">
        <v>35.29451</v>
      </c>
      <c r="K11" s="207">
        <v>45.17349</v>
      </c>
      <c r="L11" s="207">
        <v>46.76956</v>
      </c>
      <c r="M11" s="13"/>
    </row>
    <row r="12" spans="1:13" s="12" customFormat="1" ht="16.5" customHeight="1">
      <c r="A12" s="206">
        <v>45126</v>
      </c>
      <c r="B12" s="207">
        <v>294.41</v>
      </c>
      <c r="C12" s="207">
        <v>0.15</v>
      </c>
      <c r="D12" s="286">
        <v>0.012960000000000001</v>
      </c>
      <c r="E12" s="286">
        <v>26.62002666666667</v>
      </c>
      <c r="F12" s="286">
        <v>0.34499554560000006</v>
      </c>
      <c r="G12" s="287" t="s">
        <v>70</v>
      </c>
      <c r="H12" s="208">
        <f t="shared" si="0"/>
        <v>5</v>
      </c>
      <c r="I12" s="206">
        <v>45126</v>
      </c>
      <c r="J12" s="207">
        <v>22.63631</v>
      </c>
      <c r="K12" s="207">
        <v>24.51553</v>
      </c>
      <c r="L12" s="207">
        <v>32.70824</v>
      </c>
      <c r="M12" s="13"/>
    </row>
    <row r="13" spans="1:13" s="12" customFormat="1" ht="16.5" customHeight="1">
      <c r="A13" s="206">
        <v>45140</v>
      </c>
      <c r="B13" s="207">
        <v>294.41</v>
      </c>
      <c r="C13" s="207">
        <v>0.128</v>
      </c>
      <c r="D13" s="286">
        <v>0.011059200000000002</v>
      </c>
      <c r="E13" s="286">
        <v>20.065773333333336</v>
      </c>
      <c r="F13" s="286">
        <v>0.22191140044800006</v>
      </c>
      <c r="G13" s="287" t="s">
        <v>71</v>
      </c>
      <c r="H13" s="208">
        <f t="shared" si="0"/>
        <v>6</v>
      </c>
      <c r="I13" s="206">
        <v>45140</v>
      </c>
      <c r="J13" s="207">
        <v>11.37428</v>
      </c>
      <c r="K13" s="207">
        <v>14.18989</v>
      </c>
      <c r="L13" s="207">
        <v>34.63315</v>
      </c>
      <c r="M13" s="13"/>
    </row>
    <row r="14" spans="1:13" s="12" customFormat="1" ht="16.5" customHeight="1">
      <c r="A14" s="206">
        <v>45145</v>
      </c>
      <c r="B14" s="207">
        <v>294.38</v>
      </c>
      <c r="C14" s="207">
        <v>0.106</v>
      </c>
      <c r="D14" s="286">
        <v>0.0091584</v>
      </c>
      <c r="E14" s="286">
        <v>30.565456666666666</v>
      </c>
      <c r="F14" s="286">
        <v>0.279930678336</v>
      </c>
      <c r="G14" s="287" t="s">
        <v>52</v>
      </c>
      <c r="H14" s="208">
        <f t="shared" si="0"/>
        <v>7</v>
      </c>
      <c r="I14" s="206">
        <v>45145</v>
      </c>
      <c r="J14" s="207">
        <v>32.50134</v>
      </c>
      <c r="K14" s="207">
        <v>33.9093</v>
      </c>
      <c r="L14" s="207">
        <v>25.28573</v>
      </c>
      <c r="M14" s="13"/>
    </row>
    <row r="15" spans="1:13" s="12" customFormat="1" ht="16.5" customHeight="1">
      <c r="A15" s="206">
        <v>45174</v>
      </c>
      <c r="B15" s="207">
        <v>294.38</v>
      </c>
      <c r="C15" s="207">
        <v>0.047</v>
      </c>
      <c r="D15" s="286">
        <v>0.0040608</v>
      </c>
      <c r="E15" s="286">
        <v>57.122679999999995</v>
      </c>
      <c r="F15" s="286">
        <v>0.23196377894399997</v>
      </c>
      <c r="G15" s="287" t="s">
        <v>53</v>
      </c>
      <c r="H15" s="208">
        <f t="shared" si="0"/>
        <v>8</v>
      </c>
      <c r="I15" s="206">
        <v>45174</v>
      </c>
      <c r="J15" s="207">
        <v>61.40967</v>
      </c>
      <c r="K15" s="207">
        <v>52.12468</v>
      </c>
      <c r="L15" s="207">
        <v>57.83369</v>
      </c>
      <c r="M15" s="13"/>
    </row>
    <row r="16" spans="1:13" s="12" customFormat="1" ht="16.5" customHeight="1">
      <c r="A16" s="206">
        <v>45187</v>
      </c>
      <c r="B16" s="207">
        <v>294.66</v>
      </c>
      <c r="C16" s="207">
        <v>0.659</v>
      </c>
      <c r="D16" s="286">
        <v>0.056937600000000005</v>
      </c>
      <c r="E16" s="286">
        <v>87.91883666666666</v>
      </c>
      <c r="F16" s="286">
        <v>5.005887554592</v>
      </c>
      <c r="G16" s="287" t="s">
        <v>54</v>
      </c>
      <c r="H16" s="208">
        <f t="shared" si="0"/>
        <v>9</v>
      </c>
      <c r="I16" s="206">
        <v>45187</v>
      </c>
      <c r="J16" s="207">
        <v>89.39786</v>
      </c>
      <c r="K16" s="207">
        <v>80.27956</v>
      </c>
      <c r="L16" s="207">
        <v>94.07909</v>
      </c>
      <c r="M16" s="13"/>
    </row>
    <row r="17" spans="1:13" s="12" customFormat="1" ht="16.5" customHeight="1">
      <c r="A17" s="206">
        <v>45207</v>
      </c>
      <c r="B17" s="207">
        <v>294.71</v>
      </c>
      <c r="C17" s="207">
        <v>0.965</v>
      </c>
      <c r="D17" s="286">
        <v>0.083376</v>
      </c>
      <c r="E17" s="286">
        <v>14.50927</v>
      </c>
      <c r="F17" s="286">
        <v>1.2097248955200002</v>
      </c>
      <c r="G17" s="287" t="s">
        <v>55</v>
      </c>
      <c r="H17" s="208">
        <f t="shared" si="0"/>
        <v>10</v>
      </c>
      <c r="I17" s="206">
        <v>45207</v>
      </c>
      <c r="J17" s="207">
        <v>10.38756</v>
      </c>
      <c r="K17" s="207">
        <v>7.97275</v>
      </c>
      <c r="L17" s="207">
        <v>25.1675</v>
      </c>
      <c r="M17" s="13"/>
    </row>
    <row r="18" spans="1:13" s="12" customFormat="1" ht="16.5" customHeight="1">
      <c r="A18" s="206">
        <v>45214</v>
      </c>
      <c r="B18" s="207">
        <v>294.81</v>
      </c>
      <c r="C18" s="207">
        <v>2.999</v>
      </c>
      <c r="D18" s="286">
        <v>0.2591136</v>
      </c>
      <c r="E18" s="286">
        <v>39.35895333333334</v>
      </c>
      <c r="F18" s="286">
        <v>10.198440090432001</v>
      </c>
      <c r="G18" s="287" t="s">
        <v>56</v>
      </c>
      <c r="H18" s="208">
        <f t="shared" si="0"/>
        <v>11</v>
      </c>
      <c r="I18" s="206">
        <v>45214</v>
      </c>
      <c r="J18" s="207">
        <v>36.56307</v>
      </c>
      <c r="K18" s="207">
        <v>50.52632</v>
      </c>
      <c r="L18" s="207">
        <v>30.98747</v>
      </c>
      <c r="M18" s="13"/>
    </row>
    <row r="19" spans="1:13" s="12" customFormat="1" ht="16.5" customHeight="1">
      <c r="A19" s="206">
        <v>45215</v>
      </c>
      <c r="B19" s="207">
        <v>295.14</v>
      </c>
      <c r="C19" s="207">
        <v>17.238</v>
      </c>
      <c r="D19" s="286">
        <v>1.4893632</v>
      </c>
      <c r="E19" s="286">
        <v>578.6252166666667</v>
      </c>
      <c r="F19" s="286">
        <v>861.7831042953601</v>
      </c>
      <c r="G19" s="287" t="s">
        <v>57</v>
      </c>
      <c r="H19" s="208">
        <f t="shared" si="0"/>
        <v>12</v>
      </c>
      <c r="I19" s="206">
        <v>45215</v>
      </c>
      <c r="J19" s="207">
        <v>723.00335</v>
      </c>
      <c r="K19" s="207">
        <v>571.10223</v>
      </c>
      <c r="L19" s="207">
        <v>441.77007</v>
      </c>
      <c r="M19" s="13"/>
    </row>
    <row r="20" spans="1:13" s="12" customFormat="1" ht="16.5" customHeight="1">
      <c r="A20" s="206">
        <v>45215</v>
      </c>
      <c r="B20" s="207">
        <v>295.25</v>
      </c>
      <c r="C20" s="207">
        <v>25.006</v>
      </c>
      <c r="D20" s="286">
        <v>2.1605184</v>
      </c>
      <c r="E20" s="286">
        <v>514.77714</v>
      </c>
      <c r="F20" s="286">
        <v>1112.185482869376</v>
      </c>
      <c r="G20" s="287" t="s">
        <v>58</v>
      </c>
      <c r="H20" s="208">
        <f t="shared" si="0"/>
        <v>13</v>
      </c>
      <c r="I20" s="206">
        <v>45215</v>
      </c>
      <c r="J20" s="207">
        <v>464.99532</v>
      </c>
      <c r="K20" s="207">
        <v>538.75756</v>
      </c>
      <c r="L20" s="207">
        <v>540.57854</v>
      </c>
      <c r="M20" s="13"/>
    </row>
    <row r="21" spans="1:13" s="12" customFormat="1" ht="16.5" customHeight="1">
      <c r="A21" s="206">
        <v>45236</v>
      </c>
      <c r="B21" s="207">
        <v>294.38</v>
      </c>
      <c r="C21" s="207">
        <v>0.067</v>
      </c>
      <c r="D21" s="286">
        <v>0.005788800000000001</v>
      </c>
      <c r="E21" s="286">
        <v>13.882286666666666</v>
      </c>
      <c r="F21" s="286">
        <v>0.080361781056</v>
      </c>
      <c r="G21" s="287" t="s">
        <v>59</v>
      </c>
      <c r="H21" s="208">
        <f t="shared" si="0"/>
        <v>14</v>
      </c>
      <c r="I21" s="206">
        <v>45236</v>
      </c>
      <c r="J21" s="207">
        <v>13.46072</v>
      </c>
      <c r="K21" s="207">
        <v>15.11335</v>
      </c>
      <c r="L21" s="207">
        <v>13.07279</v>
      </c>
      <c r="M21" s="13"/>
    </row>
    <row r="22" spans="1:13" s="12" customFormat="1" ht="16.5" customHeight="1">
      <c r="A22" s="206">
        <v>45244</v>
      </c>
      <c r="B22" s="207">
        <v>294.37</v>
      </c>
      <c r="C22" s="207">
        <v>0.064</v>
      </c>
      <c r="D22" s="286">
        <v>0.005529600000000001</v>
      </c>
      <c r="E22" s="286">
        <v>9.266303333333333</v>
      </c>
      <c r="F22" s="286">
        <v>0.05123895091200001</v>
      </c>
      <c r="G22" s="287" t="s">
        <v>60</v>
      </c>
      <c r="H22" s="208">
        <f t="shared" si="0"/>
        <v>15</v>
      </c>
      <c r="I22" s="206">
        <v>45244</v>
      </c>
      <c r="J22" s="207">
        <v>7.8103</v>
      </c>
      <c r="K22" s="207">
        <v>8.03988</v>
      </c>
      <c r="L22" s="207">
        <v>11.94873</v>
      </c>
      <c r="M22" s="13"/>
    </row>
    <row r="23" spans="1:13" s="12" customFormat="1" ht="16.5" customHeight="1">
      <c r="A23" s="206">
        <v>45267</v>
      </c>
      <c r="B23" s="207">
        <v>294.36</v>
      </c>
      <c r="C23" s="207">
        <v>0.031</v>
      </c>
      <c r="D23" s="286">
        <v>0.0026784</v>
      </c>
      <c r="E23" s="286">
        <v>27.211560000000002</v>
      </c>
      <c r="F23" s="286">
        <v>0.07288344230400001</v>
      </c>
      <c r="G23" s="287" t="s">
        <v>61</v>
      </c>
      <c r="H23" s="208">
        <f t="shared" si="0"/>
        <v>16</v>
      </c>
      <c r="I23" s="206">
        <v>45267</v>
      </c>
      <c r="J23" s="207">
        <v>30.403</v>
      </c>
      <c r="K23" s="207">
        <v>24.16384</v>
      </c>
      <c r="L23" s="207">
        <v>27.06784</v>
      </c>
      <c r="M23" s="13"/>
    </row>
    <row r="24" spans="1:13" s="12" customFormat="1" ht="16.5" customHeight="1">
      <c r="A24" s="206">
        <v>45297</v>
      </c>
      <c r="B24" s="207">
        <v>294.36</v>
      </c>
      <c r="C24" s="207">
        <v>0.136</v>
      </c>
      <c r="D24" s="286">
        <v>0.011750400000000001</v>
      </c>
      <c r="E24" s="286">
        <v>26.221503333333334</v>
      </c>
      <c r="F24" s="286">
        <v>0.30811315276800005</v>
      </c>
      <c r="G24" s="287" t="s">
        <v>62</v>
      </c>
      <c r="H24" s="208">
        <f t="shared" si="0"/>
        <v>17</v>
      </c>
      <c r="I24" s="206">
        <v>45297</v>
      </c>
      <c r="J24" s="207">
        <v>22.84324</v>
      </c>
      <c r="K24" s="207">
        <v>28.55038</v>
      </c>
      <c r="L24" s="207">
        <v>27.27089</v>
      </c>
      <c r="M24" s="13"/>
    </row>
    <row r="25" spans="1:13" s="12" customFormat="1" ht="16.5" customHeight="1">
      <c r="A25" s="206">
        <v>45344</v>
      </c>
      <c r="B25" s="207">
        <v>294.22</v>
      </c>
      <c r="C25" s="207">
        <v>0.3</v>
      </c>
      <c r="D25" s="286">
        <v>0.025920000000000002</v>
      </c>
      <c r="E25" s="286">
        <v>34.876196666666665</v>
      </c>
      <c r="F25" s="286">
        <v>0.9039910176</v>
      </c>
      <c r="G25" s="287" t="s">
        <v>63</v>
      </c>
      <c r="H25" s="208">
        <f t="shared" si="0"/>
        <v>18</v>
      </c>
      <c r="I25" s="206">
        <v>45344</v>
      </c>
      <c r="J25" s="207">
        <v>39.68107</v>
      </c>
      <c r="K25" s="207">
        <v>35.37922</v>
      </c>
      <c r="L25" s="207">
        <v>29.5683</v>
      </c>
      <c r="M25" s="13"/>
    </row>
    <row r="26" spans="1:13" s="12" customFormat="1" ht="16.5" customHeight="1">
      <c r="A26" s="206">
        <v>45356</v>
      </c>
      <c r="B26" s="207">
        <v>294.21</v>
      </c>
      <c r="C26" s="207">
        <v>0.034</v>
      </c>
      <c r="D26" s="286">
        <v>0.0029376000000000003</v>
      </c>
      <c r="E26" s="286">
        <v>15.332363333333333</v>
      </c>
      <c r="F26" s="286">
        <v>0.045040350528000005</v>
      </c>
      <c r="G26" s="287" t="s">
        <v>64</v>
      </c>
      <c r="H26" s="208">
        <f t="shared" si="0"/>
        <v>19</v>
      </c>
      <c r="I26" s="206">
        <v>45356</v>
      </c>
      <c r="J26" s="207">
        <v>18.57856</v>
      </c>
      <c r="K26" s="207">
        <v>12.84127</v>
      </c>
      <c r="L26" s="207">
        <v>14.57726</v>
      </c>
      <c r="M26" s="13"/>
    </row>
    <row r="27" s="12" customFormat="1" ht="16.5" customHeight="1">
      <c r="A27" s="13"/>
    </row>
    <row r="28" s="12" customFormat="1" ht="16.5" customHeight="1">
      <c r="A28" s="13"/>
    </row>
    <row r="29" s="12" customFormat="1" ht="16.5" customHeight="1">
      <c r="A29" s="13"/>
    </row>
    <row r="30" s="12" customFormat="1" ht="16.5" customHeight="1">
      <c r="A30" s="13"/>
    </row>
    <row r="31" s="12" customFormat="1" ht="16.5" customHeight="1">
      <c r="A31" s="13"/>
    </row>
    <row r="32" ht="16.5" customHeight="1">
      <c r="A32" s="14"/>
    </row>
    <row r="33" ht="16.5" customHeight="1">
      <c r="A33" s="14"/>
    </row>
    <row r="34" ht="16.5" customHeight="1">
      <c r="A34" s="14"/>
    </row>
    <row r="35" ht="16.5" customHeight="1">
      <c r="A35" s="14"/>
    </row>
    <row r="36" ht="16.5" customHeight="1">
      <c r="A36" s="14"/>
    </row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</sheetData>
  <sheetProtection/>
  <mergeCells count="16">
    <mergeCell ref="I5:I6"/>
    <mergeCell ref="J5:L5"/>
    <mergeCell ref="G4:I4"/>
    <mergeCell ref="J3:L3"/>
    <mergeCell ref="G5:G6"/>
    <mergeCell ref="J4:L4"/>
    <mergeCell ref="A1:L1"/>
    <mergeCell ref="A2:L2"/>
    <mergeCell ref="A3:C3"/>
    <mergeCell ref="D3:F3"/>
    <mergeCell ref="G3:I3"/>
    <mergeCell ref="A5:A6"/>
    <mergeCell ref="C5:D5"/>
    <mergeCell ref="H5:H6"/>
    <mergeCell ref="A4:C4"/>
    <mergeCell ref="D4:F4"/>
  </mergeCells>
  <printOptions/>
  <pageMargins left="0.3937007874015748" right="0.11811023622047245" top="0.3937007874015748" bottom="0.3937007874015748" header="0.3937007874015748" footer="0.5118110236220472"/>
  <pageSetup horizontalDpi="300" verticalDpi="300" orientation="portrait" paperSize="9" r:id="rId1"/>
  <headerFooter alignWithMargins="0">
    <oddHeader>&amp;R&amp;"DilleniaUPC,ตัวหนา"&amp;18อท.50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D17:F34"/>
  <sheetViews>
    <sheetView zoomScalePageLayoutView="0" workbookViewId="0" topLeftCell="A1">
      <selection activeCell="M9" sqref="M9"/>
    </sheetView>
  </sheetViews>
  <sheetFormatPr defaultColWidth="9.140625" defaultRowHeight="23.25"/>
  <cols>
    <col min="1" max="9" width="9.7109375" style="15" customWidth="1"/>
    <col min="10" max="16384" width="9.140625" style="15" customWidth="1"/>
  </cols>
  <sheetData>
    <row r="17" spans="4:6" ht="24" customHeight="1">
      <c r="D17" s="16" t="s">
        <v>39</v>
      </c>
      <c r="E17" s="17">
        <v>18</v>
      </c>
      <c r="F17" s="18" t="s">
        <v>22</v>
      </c>
    </row>
    <row r="34" spans="4:6" ht="23.25">
      <c r="D34" s="16" t="s">
        <v>40</v>
      </c>
      <c r="E34" s="17">
        <v>93</v>
      </c>
      <c r="F34" s="18" t="s">
        <v>22</v>
      </c>
    </row>
  </sheetData>
  <sheetProtection/>
  <printOptions/>
  <pageMargins left="1.3779527559055118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368"/>
  <sheetViews>
    <sheetView tabSelected="1" zoomScalePageLayoutView="0" workbookViewId="0" topLeftCell="A1">
      <selection activeCell="F10" sqref="F10"/>
    </sheetView>
  </sheetViews>
  <sheetFormatPr defaultColWidth="11.421875" defaultRowHeight="23.25"/>
  <cols>
    <col min="1" max="1" width="9.140625" style="27" bestFit="1" customWidth="1"/>
    <col min="2" max="2" width="2.7109375" style="28" bestFit="1" customWidth="1"/>
    <col min="3" max="3" width="7.421875" style="29" customWidth="1"/>
    <col min="4" max="4" width="7.57421875" style="269" customWidth="1"/>
    <col min="5" max="5" width="7.57421875" style="25" customWidth="1"/>
    <col min="6" max="6" width="8.7109375" style="21" customWidth="1"/>
    <col min="7" max="15" width="9.7109375" style="21" customWidth="1"/>
    <col min="16" max="16384" width="11.421875" style="21" customWidth="1"/>
  </cols>
  <sheetData>
    <row r="1" spans="1:17" ht="22.5" customHeight="1">
      <c r="A1" s="19">
        <v>243344</v>
      </c>
      <c r="B1" s="20">
        <v>37712</v>
      </c>
      <c r="C1"/>
      <c r="D1" s="269">
        <v>294.28</v>
      </c>
      <c r="F1" s="32">
        <v>289.3</v>
      </c>
      <c r="Q1" s="33"/>
    </row>
    <row r="2" spans="1:17" ht="22.5" customHeight="1">
      <c r="A2" s="19">
        <v>243345</v>
      </c>
      <c r="B2" s="20">
        <v>37713</v>
      </c>
      <c r="C2"/>
      <c r="D2" s="269">
        <v>294.28</v>
      </c>
      <c r="Q2" s="33"/>
    </row>
    <row r="3" spans="1:17" ht="22.5" customHeight="1">
      <c r="A3" s="19">
        <v>243346</v>
      </c>
      <c r="B3" s="20">
        <v>37714</v>
      </c>
      <c r="C3"/>
      <c r="D3" s="269">
        <v>294.28</v>
      </c>
      <c r="Q3" s="33"/>
    </row>
    <row r="4" spans="1:17" ht="22.5" customHeight="1">
      <c r="A4" s="19">
        <v>243347</v>
      </c>
      <c r="B4" s="20">
        <v>37715</v>
      </c>
      <c r="C4"/>
      <c r="D4" s="269">
        <v>294.28</v>
      </c>
      <c r="Q4" s="33"/>
    </row>
    <row r="5" spans="1:17" ht="22.5" customHeight="1">
      <c r="A5" s="19">
        <v>243348</v>
      </c>
      <c r="B5" s="20">
        <v>37716</v>
      </c>
      <c r="C5"/>
      <c r="D5" s="269">
        <v>294.28</v>
      </c>
      <c r="Q5" s="33"/>
    </row>
    <row r="6" spans="1:17" ht="22.5" customHeight="1">
      <c r="A6" s="19">
        <v>243349</v>
      </c>
      <c r="B6" s="20">
        <v>37717</v>
      </c>
      <c r="C6"/>
      <c r="D6" s="269">
        <v>294.28</v>
      </c>
      <c r="Q6" s="33"/>
    </row>
    <row r="7" spans="1:17" ht="22.5" customHeight="1">
      <c r="A7" s="19">
        <v>243350</v>
      </c>
      <c r="B7" s="20">
        <v>37718</v>
      </c>
      <c r="C7"/>
      <c r="D7" s="269">
        <v>294.28</v>
      </c>
      <c r="Q7" s="33"/>
    </row>
    <row r="8" spans="1:17" ht="22.5" customHeight="1">
      <c r="A8" s="19">
        <v>243351</v>
      </c>
      <c r="B8" s="20">
        <v>37719</v>
      </c>
      <c r="C8"/>
      <c r="D8" s="269">
        <v>294.28</v>
      </c>
      <c r="E8" s="25">
        <v>294.29</v>
      </c>
      <c r="P8" s="21" t="s">
        <v>103</v>
      </c>
      <c r="Q8" s="33"/>
    </row>
    <row r="9" spans="1:17" ht="22.5" customHeight="1">
      <c r="A9" s="19">
        <v>243352</v>
      </c>
      <c r="B9" s="20">
        <v>37720</v>
      </c>
      <c r="C9"/>
      <c r="D9" s="269">
        <v>294.28</v>
      </c>
      <c r="Q9" s="33"/>
    </row>
    <row r="10" spans="1:17" ht="22.5" customHeight="1">
      <c r="A10" s="19">
        <v>243353</v>
      </c>
      <c r="B10" s="20">
        <v>37721</v>
      </c>
      <c r="C10"/>
      <c r="D10" s="269">
        <v>294.28</v>
      </c>
      <c r="Q10" s="33"/>
    </row>
    <row r="11" spans="1:17" ht="22.5" customHeight="1">
      <c r="A11" s="19">
        <v>243354</v>
      </c>
      <c r="B11" s="20">
        <v>37722</v>
      </c>
      <c r="C11"/>
      <c r="D11" s="269">
        <v>294.27</v>
      </c>
      <c r="E11" s="30"/>
      <c r="Q11" s="33"/>
    </row>
    <row r="12" spans="1:17" ht="22.5" customHeight="1">
      <c r="A12" s="19">
        <v>243355</v>
      </c>
      <c r="B12" s="20">
        <v>37723</v>
      </c>
      <c r="C12"/>
      <c r="D12" s="269">
        <v>294.27</v>
      </c>
      <c r="Q12" s="33"/>
    </row>
    <row r="13" spans="1:17" ht="22.5" customHeight="1">
      <c r="A13" s="19">
        <v>243356</v>
      </c>
      <c r="B13" s="20">
        <v>37724</v>
      </c>
      <c r="C13"/>
      <c r="D13" s="269">
        <v>294.27</v>
      </c>
      <c r="P13" s="21" t="s">
        <v>103</v>
      </c>
      <c r="Q13" s="33"/>
    </row>
    <row r="14" spans="1:17" ht="22.5" customHeight="1">
      <c r="A14" s="19">
        <v>243357</v>
      </c>
      <c r="B14" s="20">
        <v>37725</v>
      </c>
      <c r="C14"/>
      <c r="D14" s="269">
        <v>294.27</v>
      </c>
      <c r="Q14" s="33"/>
    </row>
    <row r="15" spans="1:17" ht="22.5" customHeight="1">
      <c r="A15" s="19">
        <v>243358</v>
      </c>
      <c r="B15" s="20">
        <v>37726</v>
      </c>
      <c r="C15"/>
      <c r="D15" s="269">
        <v>294.27</v>
      </c>
      <c r="Q15" s="33"/>
    </row>
    <row r="16" spans="1:17" ht="22.5" customHeight="1">
      <c r="A16" s="19">
        <v>243359</v>
      </c>
      <c r="B16" s="20">
        <v>37727</v>
      </c>
      <c r="C16"/>
      <c r="D16" s="269">
        <v>294.27</v>
      </c>
      <c r="Q16" s="33"/>
    </row>
    <row r="17" spans="1:17" ht="22.5" customHeight="1">
      <c r="A17" s="19">
        <v>243360</v>
      </c>
      <c r="B17" s="20">
        <v>37728</v>
      </c>
      <c r="C17"/>
      <c r="D17" s="269">
        <v>294.27</v>
      </c>
      <c r="J17" s="22" t="s">
        <v>39</v>
      </c>
      <c r="K17" s="23">
        <v>18</v>
      </c>
      <c r="L17" s="24" t="s">
        <v>22</v>
      </c>
      <c r="Q17" s="33"/>
    </row>
    <row r="18" spans="1:24" ht="22.5" customHeight="1">
      <c r="A18" s="19">
        <v>243361</v>
      </c>
      <c r="B18" s="20">
        <v>37729</v>
      </c>
      <c r="C18"/>
      <c r="D18" s="269">
        <v>294.27</v>
      </c>
      <c r="Q18" s="327" t="s">
        <v>126</v>
      </c>
      <c r="R18" s="327"/>
      <c r="S18" s="327"/>
      <c r="T18" s="327"/>
      <c r="U18" s="327"/>
      <c r="V18" s="327"/>
      <c r="W18" s="327"/>
      <c r="X18" s="327"/>
    </row>
    <row r="19" spans="1:24" ht="22.5" customHeight="1">
      <c r="A19" s="19">
        <v>243362</v>
      </c>
      <c r="B19" s="20">
        <v>37730</v>
      </c>
      <c r="C19"/>
      <c r="D19" s="269">
        <v>294.27</v>
      </c>
      <c r="Q19" s="327" t="s">
        <v>127</v>
      </c>
      <c r="R19" s="327"/>
      <c r="S19" s="327"/>
      <c r="T19" s="327"/>
      <c r="U19" s="327"/>
      <c r="V19" s="327"/>
      <c r="W19" s="327"/>
      <c r="X19" s="327"/>
    </row>
    <row r="20" spans="1:17" ht="22.5" customHeight="1">
      <c r="A20" s="19">
        <v>243363</v>
      </c>
      <c r="B20" s="20">
        <v>37731</v>
      </c>
      <c r="C20"/>
      <c r="D20" s="269">
        <v>294.27</v>
      </c>
      <c r="Q20" s="33"/>
    </row>
    <row r="21" spans="1:17" ht="22.5" customHeight="1">
      <c r="A21" s="19">
        <v>243364</v>
      </c>
      <c r="B21" s="20">
        <v>37732</v>
      </c>
      <c r="C21"/>
      <c r="D21" s="269">
        <v>294.27</v>
      </c>
      <c r="Q21" s="33"/>
    </row>
    <row r="22" spans="1:17" ht="22.5" customHeight="1">
      <c r="A22" s="19">
        <v>243365</v>
      </c>
      <c r="B22" s="20">
        <v>37733</v>
      </c>
      <c r="C22"/>
      <c r="D22" s="269">
        <v>294.27</v>
      </c>
      <c r="Q22" s="33"/>
    </row>
    <row r="23" spans="1:17" ht="22.5" customHeight="1">
      <c r="A23" s="19">
        <v>243366</v>
      </c>
      <c r="B23" s="20">
        <v>37734</v>
      </c>
      <c r="C23"/>
      <c r="D23" s="269">
        <v>294.27</v>
      </c>
      <c r="Q23" s="33"/>
    </row>
    <row r="24" spans="1:17" ht="22.5" customHeight="1">
      <c r="A24" s="19">
        <v>243367</v>
      </c>
      <c r="B24" s="20">
        <v>37735</v>
      </c>
      <c r="C24"/>
      <c r="D24" s="269">
        <v>294.27</v>
      </c>
      <c r="Q24" s="33"/>
    </row>
    <row r="25" spans="1:17" ht="22.5" customHeight="1">
      <c r="A25" s="19">
        <v>243368</v>
      </c>
      <c r="B25" s="20">
        <v>37736</v>
      </c>
      <c r="C25"/>
      <c r="D25" s="269">
        <v>294.27</v>
      </c>
      <c r="Q25" s="33"/>
    </row>
    <row r="26" spans="1:17" ht="22.5" customHeight="1">
      <c r="A26" s="19">
        <v>243369</v>
      </c>
      <c r="B26" s="20">
        <v>37737</v>
      </c>
      <c r="C26"/>
      <c r="D26" s="269">
        <v>294.27</v>
      </c>
      <c r="Q26" s="33"/>
    </row>
    <row r="27" spans="1:19" ht="22.5" customHeight="1">
      <c r="A27" s="19">
        <v>243370</v>
      </c>
      <c r="B27" s="20">
        <v>37738</v>
      </c>
      <c r="C27"/>
      <c r="D27" s="269">
        <v>294.27</v>
      </c>
      <c r="G27" s="26"/>
      <c r="L27" s="26"/>
      <c r="M27" s="26"/>
      <c r="N27" s="26"/>
      <c r="O27" s="26"/>
      <c r="P27" s="26"/>
      <c r="Q27" s="33"/>
      <c r="R27" s="26"/>
      <c r="S27" s="26"/>
    </row>
    <row r="28" spans="1:19" s="26" customFormat="1" ht="22.5" customHeight="1">
      <c r="A28" s="19">
        <v>243371</v>
      </c>
      <c r="B28" s="20">
        <v>37739</v>
      </c>
      <c r="C28"/>
      <c r="D28" s="269">
        <v>294.27</v>
      </c>
      <c r="E28" s="25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33"/>
      <c r="R28" s="21"/>
      <c r="S28" s="21"/>
    </row>
    <row r="29" spans="1:17" ht="22.5" customHeight="1">
      <c r="A29" s="19">
        <v>243372</v>
      </c>
      <c r="B29" s="20">
        <v>37740</v>
      </c>
      <c r="C29"/>
      <c r="D29" s="269">
        <v>294.28</v>
      </c>
      <c r="Q29" s="33"/>
    </row>
    <row r="30" spans="1:17" ht="22.5" customHeight="1">
      <c r="A30" s="19">
        <v>243373</v>
      </c>
      <c r="B30" s="20">
        <v>37741</v>
      </c>
      <c r="C30"/>
      <c r="D30" s="269">
        <v>294.29</v>
      </c>
      <c r="Q30" s="33"/>
    </row>
    <row r="31" spans="1:17" ht="22.5" customHeight="1">
      <c r="A31" s="19">
        <v>243374</v>
      </c>
      <c r="B31" s="20">
        <v>37742</v>
      </c>
      <c r="C31"/>
      <c r="D31" s="270">
        <v>294.29</v>
      </c>
      <c r="Q31" s="33"/>
    </row>
    <row r="32" spans="1:4" ht="22.5" customHeight="1">
      <c r="A32" s="19">
        <v>243375</v>
      </c>
      <c r="B32" s="20">
        <v>37743</v>
      </c>
      <c r="C32"/>
      <c r="D32" s="270">
        <v>294.29</v>
      </c>
    </row>
    <row r="33" spans="1:4" ht="22.5" customHeight="1">
      <c r="A33" s="19">
        <v>243376</v>
      </c>
      <c r="B33" s="20">
        <v>37744</v>
      </c>
      <c r="C33"/>
      <c r="D33" s="270">
        <v>294.29</v>
      </c>
    </row>
    <row r="34" spans="1:12" ht="21" customHeight="1">
      <c r="A34" s="19">
        <v>243377</v>
      </c>
      <c r="B34" s="20">
        <v>37745</v>
      </c>
      <c r="C34"/>
      <c r="D34" s="270">
        <v>294.32</v>
      </c>
      <c r="J34" s="22" t="s">
        <v>39</v>
      </c>
      <c r="K34" s="23">
        <v>18</v>
      </c>
      <c r="L34" s="24" t="s">
        <v>22</v>
      </c>
    </row>
    <row r="35" spans="1:4" ht="21" customHeight="1">
      <c r="A35" s="19">
        <v>243378</v>
      </c>
      <c r="B35" s="20">
        <v>37746</v>
      </c>
      <c r="C35"/>
      <c r="D35" s="270">
        <v>294.39</v>
      </c>
    </row>
    <row r="36" spans="1:12" ht="21" customHeight="1">
      <c r="A36" s="19">
        <v>243379</v>
      </c>
      <c r="B36" s="20">
        <v>37747</v>
      </c>
      <c r="C36"/>
      <c r="D36" s="270">
        <v>294.39</v>
      </c>
      <c r="J36" s="22"/>
      <c r="K36" s="23"/>
      <c r="L36" s="24"/>
    </row>
    <row r="37" spans="1:4" ht="21" customHeight="1">
      <c r="A37" s="19">
        <v>243380</v>
      </c>
      <c r="B37" s="20">
        <v>37748</v>
      </c>
      <c r="C37"/>
      <c r="D37" s="270">
        <v>294.39</v>
      </c>
    </row>
    <row r="38" spans="1:4" ht="21" customHeight="1">
      <c r="A38" s="19">
        <v>243381</v>
      </c>
      <c r="B38" s="20">
        <v>37749</v>
      </c>
      <c r="C38"/>
      <c r="D38" s="270">
        <v>294.39</v>
      </c>
    </row>
    <row r="39" spans="1:5" ht="23.25">
      <c r="A39" s="19">
        <v>243382</v>
      </c>
      <c r="B39" s="20">
        <v>37750</v>
      </c>
      <c r="C39"/>
      <c r="D39" s="270">
        <v>294.41</v>
      </c>
      <c r="E39" s="25">
        <v>294.41</v>
      </c>
    </row>
    <row r="40" spans="1:4" ht="23.25">
      <c r="A40" s="19">
        <v>243383</v>
      </c>
      <c r="B40" s="20">
        <v>37751</v>
      </c>
      <c r="C40"/>
      <c r="D40" s="270">
        <v>294.41</v>
      </c>
    </row>
    <row r="41" spans="1:4" ht="23.25">
      <c r="A41" s="19">
        <v>243384</v>
      </c>
      <c r="B41" s="20">
        <v>37752</v>
      </c>
      <c r="C41"/>
      <c r="D41" s="270">
        <v>294.41</v>
      </c>
    </row>
    <row r="42" spans="1:4" ht="23.25">
      <c r="A42" s="19">
        <v>243385</v>
      </c>
      <c r="B42" s="20">
        <v>37753</v>
      </c>
      <c r="C42"/>
      <c r="D42" s="270">
        <v>294.46</v>
      </c>
    </row>
    <row r="43" spans="1:4" ht="23.25">
      <c r="A43" s="19">
        <v>243386</v>
      </c>
      <c r="B43" s="20">
        <v>37754</v>
      </c>
      <c r="C43"/>
      <c r="D43" s="270">
        <v>294.49</v>
      </c>
    </row>
    <row r="44" spans="1:4" ht="23.25">
      <c r="A44" s="19">
        <v>243387</v>
      </c>
      <c r="B44" s="20">
        <v>37755</v>
      </c>
      <c r="C44"/>
      <c r="D44" s="270">
        <v>294.38</v>
      </c>
    </row>
    <row r="45" spans="1:4" ht="23.25">
      <c r="A45" s="19">
        <v>243388</v>
      </c>
      <c r="B45" s="20">
        <v>37756</v>
      </c>
      <c r="C45"/>
      <c r="D45" s="270">
        <v>294.38</v>
      </c>
    </row>
    <row r="46" spans="1:4" ht="23.25">
      <c r="A46" s="19">
        <v>243389</v>
      </c>
      <c r="B46" s="20">
        <v>37757</v>
      </c>
      <c r="C46"/>
      <c r="D46" s="270">
        <v>294.35</v>
      </c>
    </row>
    <row r="47" spans="1:4" ht="23.25">
      <c r="A47" s="19">
        <v>243390</v>
      </c>
      <c r="B47" s="20">
        <v>37758</v>
      </c>
      <c r="C47"/>
      <c r="D47" s="270">
        <v>294.33</v>
      </c>
    </row>
    <row r="48" spans="1:4" ht="23.25">
      <c r="A48" s="19">
        <v>243391</v>
      </c>
      <c r="B48" s="20">
        <v>37759</v>
      </c>
      <c r="C48"/>
      <c r="D48" s="270">
        <v>294.33</v>
      </c>
    </row>
    <row r="49" spans="1:4" ht="23.25">
      <c r="A49" s="19">
        <v>243392</v>
      </c>
      <c r="B49" s="20">
        <v>37760</v>
      </c>
      <c r="C49"/>
      <c r="D49" s="270">
        <v>294.33</v>
      </c>
    </row>
    <row r="50" spans="1:4" ht="23.25">
      <c r="A50" s="19">
        <v>243393</v>
      </c>
      <c r="B50" s="20">
        <v>37761</v>
      </c>
      <c r="C50"/>
      <c r="D50" s="270">
        <v>294.33</v>
      </c>
    </row>
    <row r="51" spans="1:4" ht="23.25">
      <c r="A51" s="19">
        <v>243394</v>
      </c>
      <c r="B51" s="20">
        <v>37762</v>
      </c>
      <c r="C51"/>
      <c r="D51" s="270">
        <v>294.33</v>
      </c>
    </row>
    <row r="52" spans="1:4" ht="23.25">
      <c r="A52" s="19">
        <v>243395</v>
      </c>
      <c r="B52" s="20">
        <v>37763</v>
      </c>
      <c r="C52"/>
      <c r="D52" s="270">
        <v>294.33</v>
      </c>
    </row>
    <row r="53" spans="1:4" ht="23.25">
      <c r="A53" s="19">
        <v>243396</v>
      </c>
      <c r="B53" s="20">
        <v>37764</v>
      </c>
      <c r="C53"/>
      <c r="D53" s="270">
        <v>294.31</v>
      </c>
    </row>
    <row r="54" spans="1:4" ht="23.25">
      <c r="A54" s="19">
        <v>243397</v>
      </c>
      <c r="B54" s="20">
        <v>37765</v>
      </c>
      <c r="C54"/>
      <c r="D54" s="270">
        <v>294.31</v>
      </c>
    </row>
    <row r="55" spans="1:4" ht="23.25">
      <c r="A55" s="19">
        <v>243398</v>
      </c>
      <c r="B55" s="20">
        <v>37766</v>
      </c>
      <c r="C55"/>
      <c r="D55" s="270">
        <v>294.31</v>
      </c>
    </row>
    <row r="56" spans="1:4" ht="23.25">
      <c r="A56" s="19">
        <v>243399</v>
      </c>
      <c r="B56" s="20">
        <v>37767</v>
      </c>
      <c r="C56"/>
      <c r="D56" s="270">
        <v>294.31</v>
      </c>
    </row>
    <row r="57" spans="1:4" ht="23.25">
      <c r="A57" s="19">
        <v>243400</v>
      </c>
      <c r="B57" s="20">
        <v>37768</v>
      </c>
      <c r="C57"/>
      <c r="D57" s="270">
        <v>294.31</v>
      </c>
    </row>
    <row r="58" spans="1:4" ht="23.25">
      <c r="A58" s="19">
        <v>243401</v>
      </c>
      <c r="B58" s="20">
        <v>37769</v>
      </c>
      <c r="C58"/>
      <c r="D58" s="270">
        <v>294.31</v>
      </c>
    </row>
    <row r="59" spans="1:4" ht="23.25">
      <c r="A59" s="19">
        <v>243402</v>
      </c>
      <c r="B59" s="20">
        <v>37770</v>
      </c>
      <c r="C59"/>
      <c r="D59" s="270">
        <v>294.33</v>
      </c>
    </row>
    <row r="60" spans="1:4" ht="23.25">
      <c r="A60" s="19">
        <v>243403</v>
      </c>
      <c r="B60" s="20">
        <v>37771</v>
      </c>
      <c r="C60"/>
      <c r="D60" s="270">
        <v>294.33</v>
      </c>
    </row>
    <row r="61" spans="1:4" ht="23.25">
      <c r="A61" s="19">
        <v>243404</v>
      </c>
      <c r="B61" s="20">
        <v>37772</v>
      </c>
      <c r="C61"/>
      <c r="D61" s="270">
        <v>294.33</v>
      </c>
    </row>
    <row r="62" spans="1:4" ht="23.25">
      <c r="A62" s="19">
        <v>243405</v>
      </c>
      <c r="B62" s="20">
        <v>37773</v>
      </c>
      <c r="C62"/>
      <c r="D62" s="269">
        <v>294.33</v>
      </c>
    </row>
    <row r="63" spans="1:4" ht="23.25">
      <c r="A63" s="19">
        <v>243406</v>
      </c>
      <c r="B63" s="20">
        <v>37774</v>
      </c>
      <c r="C63"/>
      <c r="D63" s="269">
        <v>294.33</v>
      </c>
    </row>
    <row r="64" spans="1:4" ht="23.25">
      <c r="A64" s="19">
        <v>243407</v>
      </c>
      <c r="B64" s="20">
        <v>37775</v>
      </c>
      <c r="C64"/>
      <c r="D64" s="269">
        <v>294.33</v>
      </c>
    </row>
    <row r="65" spans="1:7" ht="23.25">
      <c r="A65" s="19">
        <v>243408</v>
      </c>
      <c r="B65" s="20">
        <v>37776</v>
      </c>
      <c r="C65"/>
      <c r="D65" s="269">
        <v>294.33</v>
      </c>
      <c r="G65" s="25"/>
    </row>
    <row r="66" spans="1:7" ht="23.25">
      <c r="A66" s="19">
        <v>243409</v>
      </c>
      <c r="B66" s="20">
        <v>37777</v>
      </c>
      <c r="C66"/>
      <c r="D66" s="269">
        <v>294.31</v>
      </c>
      <c r="G66" s="25"/>
    </row>
    <row r="67" spans="1:7" ht="23.25">
      <c r="A67" s="19">
        <v>243410</v>
      </c>
      <c r="B67" s="20">
        <v>37778</v>
      </c>
      <c r="C67"/>
      <c r="D67" s="269">
        <v>294.29</v>
      </c>
      <c r="G67" s="25"/>
    </row>
    <row r="68" spans="1:7" ht="23.25">
      <c r="A68" s="19">
        <v>243411</v>
      </c>
      <c r="B68" s="20">
        <v>37779</v>
      </c>
      <c r="C68"/>
      <c r="D68" s="269">
        <v>294.29</v>
      </c>
      <c r="G68" s="25">
        <v>294.76</v>
      </c>
    </row>
    <row r="69" spans="1:7" ht="23.25">
      <c r="A69" s="19">
        <v>243412</v>
      </c>
      <c r="B69" s="20">
        <v>37780</v>
      </c>
      <c r="C69"/>
      <c r="D69" s="269">
        <v>294.31</v>
      </c>
      <c r="G69" s="25"/>
    </row>
    <row r="70" spans="1:4" ht="23.25">
      <c r="A70" s="19">
        <v>243413</v>
      </c>
      <c r="B70" s="20">
        <v>37781</v>
      </c>
      <c r="C70"/>
      <c r="D70" s="269">
        <v>294.36</v>
      </c>
    </row>
    <row r="71" spans="1:4" ht="23.25">
      <c r="A71" s="19">
        <v>243414</v>
      </c>
      <c r="B71" s="20">
        <v>37782</v>
      </c>
      <c r="C71"/>
      <c r="D71" s="269">
        <v>294.36</v>
      </c>
    </row>
    <row r="72" spans="1:4" ht="23.25">
      <c r="A72" s="19">
        <v>243415</v>
      </c>
      <c r="B72" s="20">
        <v>37783</v>
      </c>
      <c r="C72"/>
      <c r="D72" s="269">
        <v>294.36</v>
      </c>
    </row>
    <row r="73" spans="1:4" ht="23.25">
      <c r="A73" s="19">
        <v>243416</v>
      </c>
      <c r="B73" s="20">
        <v>37784</v>
      </c>
      <c r="C73"/>
      <c r="D73" s="269">
        <v>294.36</v>
      </c>
    </row>
    <row r="74" spans="1:4" ht="23.25">
      <c r="A74" s="19">
        <v>243417</v>
      </c>
      <c r="B74" s="20">
        <v>37785</v>
      </c>
      <c r="C74"/>
      <c r="D74" s="269">
        <v>294.36</v>
      </c>
    </row>
    <row r="75" spans="1:4" ht="23.25">
      <c r="A75" s="19">
        <v>243418</v>
      </c>
      <c r="B75" s="20">
        <v>37786</v>
      </c>
      <c r="C75"/>
      <c r="D75" s="269">
        <v>294.36</v>
      </c>
    </row>
    <row r="76" spans="1:4" ht="23.25">
      <c r="A76" s="19">
        <v>243419</v>
      </c>
      <c r="B76" s="20">
        <v>37787</v>
      </c>
      <c r="C76"/>
      <c r="D76" s="269">
        <v>294.36</v>
      </c>
    </row>
    <row r="77" spans="1:4" ht="23.25">
      <c r="A77" s="19">
        <v>243420</v>
      </c>
      <c r="B77" s="20">
        <v>37788</v>
      </c>
      <c r="C77"/>
      <c r="D77" s="269">
        <v>294.36</v>
      </c>
    </row>
    <row r="78" spans="1:4" ht="23.25">
      <c r="A78" s="19">
        <v>243421</v>
      </c>
      <c r="B78" s="20">
        <v>37789</v>
      </c>
      <c r="C78"/>
      <c r="D78" s="269">
        <v>294.36</v>
      </c>
    </row>
    <row r="79" spans="1:4" ht="23.25">
      <c r="A79" s="19">
        <v>243422</v>
      </c>
      <c r="B79" s="20">
        <v>37790</v>
      </c>
      <c r="C79"/>
      <c r="D79" s="269">
        <v>294.35</v>
      </c>
    </row>
    <row r="80" spans="1:4" ht="23.25">
      <c r="A80" s="19">
        <v>243423</v>
      </c>
      <c r="B80" s="20">
        <v>37791</v>
      </c>
      <c r="C80"/>
      <c r="D80" s="269">
        <v>294.35</v>
      </c>
    </row>
    <row r="81" spans="1:4" ht="23.25">
      <c r="A81" s="19">
        <v>243424</v>
      </c>
      <c r="B81" s="20">
        <v>37792</v>
      </c>
      <c r="C81"/>
      <c r="D81" s="269">
        <v>294.36</v>
      </c>
    </row>
    <row r="82" spans="1:4" ht="23.25">
      <c r="A82" s="19">
        <v>243425</v>
      </c>
      <c r="B82" s="20">
        <v>37793</v>
      </c>
      <c r="C82"/>
      <c r="D82" s="269">
        <v>294.36</v>
      </c>
    </row>
    <row r="83" spans="1:4" ht="23.25">
      <c r="A83" s="19">
        <v>243426</v>
      </c>
      <c r="B83" s="20">
        <v>37794</v>
      </c>
      <c r="C83"/>
      <c r="D83" s="269">
        <v>294.36</v>
      </c>
    </row>
    <row r="84" spans="1:4" ht="23.25">
      <c r="A84" s="19">
        <v>243427</v>
      </c>
      <c r="B84" s="20">
        <v>37795</v>
      </c>
      <c r="C84"/>
      <c r="D84" s="269">
        <v>294.36</v>
      </c>
    </row>
    <row r="85" spans="1:8" ht="23.25">
      <c r="A85" s="19">
        <v>243428</v>
      </c>
      <c r="B85" s="20">
        <v>37796</v>
      </c>
      <c r="C85"/>
      <c r="D85" s="269">
        <v>294.36</v>
      </c>
      <c r="H85" s="21" t="s">
        <v>73</v>
      </c>
    </row>
    <row r="86" spans="1:4" ht="23.25">
      <c r="A86" s="19">
        <v>243429</v>
      </c>
      <c r="B86" s="20">
        <v>37797</v>
      </c>
      <c r="C86"/>
      <c r="D86" s="269">
        <v>294.36</v>
      </c>
    </row>
    <row r="87" spans="1:4" ht="23.25">
      <c r="A87" s="19">
        <v>243430</v>
      </c>
      <c r="B87" s="20">
        <v>37798</v>
      </c>
      <c r="C87"/>
      <c r="D87" s="269">
        <v>294.36</v>
      </c>
    </row>
    <row r="88" spans="1:4" ht="23.25">
      <c r="A88" s="19">
        <v>243431</v>
      </c>
      <c r="B88" s="20">
        <v>37799</v>
      </c>
      <c r="C88"/>
      <c r="D88" s="269">
        <v>294.36</v>
      </c>
    </row>
    <row r="89" spans="1:10" ht="23.25">
      <c r="A89" s="19">
        <v>243432</v>
      </c>
      <c r="B89" s="20">
        <v>37800</v>
      </c>
      <c r="C89"/>
      <c r="D89" s="269">
        <v>294.38</v>
      </c>
      <c r="J89" s="21" t="s">
        <v>103</v>
      </c>
    </row>
    <row r="90" spans="1:4" ht="23.25">
      <c r="A90" s="19">
        <v>243433</v>
      </c>
      <c r="B90" s="20">
        <v>37801</v>
      </c>
      <c r="C90"/>
      <c r="D90" s="269">
        <v>294.38</v>
      </c>
    </row>
    <row r="91" spans="1:4" ht="23.25">
      <c r="A91" s="19">
        <v>243434</v>
      </c>
      <c r="B91" s="20">
        <v>37802</v>
      </c>
      <c r="C91"/>
      <c r="D91" s="269">
        <v>294.38</v>
      </c>
    </row>
    <row r="92" spans="1:4" ht="23.25">
      <c r="A92" s="19">
        <v>243435</v>
      </c>
      <c r="B92" s="20">
        <v>37803</v>
      </c>
      <c r="C92"/>
      <c r="D92" s="269">
        <v>294.38</v>
      </c>
    </row>
    <row r="93" spans="1:4" ht="23.25">
      <c r="A93" s="19">
        <v>243436</v>
      </c>
      <c r="B93" s="20">
        <v>37804</v>
      </c>
      <c r="C93"/>
      <c r="D93" s="269">
        <v>294.38</v>
      </c>
    </row>
    <row r="94" spans="1:4" ht="23.25">
      <c r="A94" s="19">
        <v>243437</v>
      </c>
      <c r="B94" s="20">
        <v>37805</v>
      </c>
      <c r="C94"/>
      <c r="D94" s="269">
        <v>294.38</v>
      </c>
    </row>
    <row r="95" spans="1:4" ht="23.25">
      <c r="A95" s="19">
        <v>243438</v>
      </c>
      <c r="B95" s="20">
        <v>37806</v>
      </c>
      <c r="C95"/>
      <c r="D95" s="269">
        <v>294.38</v>
      </c>
    </row>
    <row r="96" spans="1:4" ht="23.25">
      <c r="A96" s="19">
        <v>243439</v>
      </c>
      <c r="B96" s="20">
        <v>37807</v>
      </c>
      <c r="C96"/>
      <c r="D96" s="269">
        <v>294.38</v>
      </c>
    </row>
    <row r="97" spans="1:5" ht="23.25">
      <c r="A97" s="19">
        <v>243440</v>
      </c>
      <c r="B97" s="20">
        <v>37808</v>
      </c>
      <c r="C97"/>
      <c r="D97" s="269">
        <v>294.37</v>
      </c>
      <c r="E97" s="25">
        <v>294.37</v>
      </c>
    </row>
    <row r="98" spans="1:4" ht="23.25">
      <c r="A98" s="19">
        <v>243441</v>
      </c>
      <c r="B98" s="20">
        <v>37809</v>
      </c>
      <c r="C98"/>
      <c r="D98" s="269">
        <v>294.37</v>
      </c>
    </row>
    <row r="99" spans="1:4" ht="23.25">
      <c r="A99" s="19">
        <v>243442</v>
      </c>
      <c r="B99" s="20">
        <v>37810</v>
      </c>
      <c r="C99"/>
      <c r="D99" s="269">
        <v>294.37</v>
      </c>
    </row>
    <row r="100" spans="1:4" ht="23.25">
      <c r="A100" s="19">
        <v>243443</v>
      </c>
      <c r="B100" s="20">
        <v>37811</v>
      </c>
      <c r="C100"/>
      <c r="D100" s="269">
        <v>294.37</v>
      </c>
    </row>
    <row r="101" spans="1:4" ht="23.25">
      <c r="A101" s="19">
        <v>243444</v>
      </c>
      <c r="B101" s="20">
        <v>37812</v>
      </c>
      <c r="C101"/>
      <c r="D101" s="269">
        <v>294.37</v>
      </c>
    </row>
    <row r="102" spans="1:4" ht="23.25">
      <c r="A102" s="19">
        <v>243445</v>
      </c>
      <c r="B102" s="20">
        <v>37813</v>
      </c>
      <c r="C102"/>
      <c r="D102" s="269">
        <v>294.38</v>
      </c>
    </row>
    <row r="103" spans="1:4" ht="23.25">
      <c r="A103" s="19">
        <v>243446</v>
      </c>
      <c r="B103" s="20">
        <v>37814</v>
      </c>
      <c r="C103"/>
      <c r="D103" s="269">
        <v>294.41</v>
      </c>
    </row>
    <row r="104" spans="1:7" ht="23.25">
      <c r="A104" s="19">
        <v>243447</v>
      </c>
      <c r="B104" s="20">
        <v>37815</v>
      </c>
      <c r="C104"/>
      <c r="D104" s="269">
        <v>294.41</v>
      </c>
      <c r="G104" s="25"/>
    </row>
    <row r="105" spans="1:7" ht="23.25">
      <c r="A105" s="19">
        <v>243448</v>
      </c>
      <c r="B105" s="20">
        <v>37816</v>
      </c>
      <c r="C105"/>
      <c r="D105" s="269">
        <v>294.41</v>
      </c>
      <c r="G105" s="25">
        <v>294.86</v>
      </c>
    </row>
    <row r="106" spans="1:7" ht="23.25">
      <c r="A106" s="19">
        <v>243449</v>
      </c>
      <c r="B106" s="20">
        <v>37817</v>
      </c>
      <c r="C106"/>
      <c r="D106" s="269">
        <v>294.41</v>
      </c>
      <c r="G106" s="25"/>
    </row>
    <row r="107" spans="1:4" ht="23.25">
      <c r="A107" s="19">
        <v>243450</v>
      </c>
      <c r="B107" s="20">
        <v>37818</v>
      </c>
      <c r="C107"/>
      <c r="D107" s="269">
        <v>294.41</v>
      </c>
    </row>
    <row r="108" spans="1:4" ht="23.25">
      <c r="A108" s="19">
        <v>243451</v>
      </c>
      <c r="B108" s="20">
        <v>37819</v>
      </c>
      <c r="C108"/>
      <c r="D108" s="269">
        <v>294.41</v>
      </c>
    </row>
    <row r="109" spans="1:4" ht="23.25">
      <c r="A109" s="19">
        <v>243452</v>
      </c>
      <c r="B109" s="20">
        <v>37820</v>
      </c>
      <c r="C109"/>
      <c r="D109" s="269">
        <v>294.41</v>
      </c>
    </row>
    <row r="110" spans="1:5" ht="23.25">
      <c r="A110" s="19">
        <v>243453</v>
      </c>
      <c r="B110" s="20">
        <v>37821</v>
      </c>
      <c r="C110"/>
      <c r="D110" s="269">
        <v>294.41</v>
      </c>
      <c r="E110" s="25">
        <v>294.41</v>
      </c>
    </row>
    <row r="111" spans="1:4" ht="23.25">
      <c r="A111" s="19">
        <v>243454</v>
      </c>
      <c r="B111" s="20">
        <v>37822</v>
      </c>
      <c r="C111"/>
      <c r="D111" s="269">
        <v>294.33</v>
      </c>
    </row>
    <row r="112" spans="1:4" ht="23.25">
      <c r="A112" s="19">
        <v>243455</v>
      </c>
      <c r="B112" s="20">
        <v>37823</v>
      </c>
      <c r="C112"/>
      <c r="D112" s="269">
        <v>294.33</v>
      </c>
    </row>
    <row r="113" spans="1:4" ht="23.25">
      <c r="A113" s="19">
        <v>243456</v>
      </c>
      <c r="B113" s="20">
        <v>37824</v>
      </c>
      <c r="C113"/>
      <c r="D113" s="269">
        <v>294.33</v>
      </c>
    </row>
    <row r="114" spans="1:4" ht="23.25">
      <c r="A114" s="19">
        <v>243457</v>
      </c>
      <c r="B114" s="20">
        <v>37825</v>
      </c>
      <c r="C114"/>
      <c r="D114" s="269">
        <v>294.33</v>
      </c>
    </row>
    <row r="115" spans="1:4" ht="23.25">
      <c r="A115" s="19">
        <v>243458</v>
      </c>
      <c r="B115" s="20">
        <v>37826</v>
      </c>
      <c r="C115"/>
      <c r="D115" s="269">
        <v>294.33</v>
      </c>
    </row>
    <row r="116" spans="1:4" ht="23.25">
      <c r="A116" s="19">
        <v>243459</v>
      </c>
      <c r="B116" s="20">
        <v>37827</v>
      </c>
      <c r="C116"/>
      <c r="D116" s="269">
        <v>294.33</v>
      </c>
    </row>
    <row r="117" spans="1:4" ht="23.25">
      <c r="A117" s="19">
        <v>243460</v>
      </c>
      <c r="B117" s="20">
        <v>37828</v>
      </c>
      <c r="C117"/>
      <c r="D117" s="269">
        <v>294.33</v>
      </c>
    </row>
    <row r="118" spans="1:4" ht="23.25">
      <c r="A118" s="19">
        <v>243461</v>
      </c>
      <c r="B118" s="20">
        <v>37829</v>
      </c>
      <c r="C118"/>
      <c r="D118" s="269">
        <v>294.33</v>
      </c>
    </row>
    <row r="119" spans="1:4" ht="23.25">
      <c r="A119" s="19">
        <v>243462</v>
      </c>
      <c r="B119" s="20">
        <v>37830</v>
      </c>
      <c r="C119"/>
      <c r="D119" s="269">
        <v>294.33</v>
      </c>
    </row>
    <row r="120" spans="1:4" ht="23.25">
      <c r="A120" s="19">
        <v>243463</v>
      </c>
      <c r="B120" s="20">
        <v>37831</v>
      </c>
      <c r="C120"/>
      <c r="D120" s="269">
        <v>294.33</v>
      </c>
    </row>
    <row r="121" spans="1:4" ht="23.25">
      <c r="A121" s="19">
        <v>243464</v>
      </c>
      <c r="B121" s="20">
        <v>37832</v>
      </c>
      <c r="C121"/>
      <c r="D121" s="269">
        <v>294.36</v>
      </c>
    </row>
    <row r="122" spans="1:4" ht="23.25">
      <c r="A122" s="19">
        <v>243465</v>
      </c>
      <c r="B122" s="20">
        <v>37833</v>
      </c>
      <c r="C122"/>
      <c r="D122" s="269">
        <v>294.41</v>
      </c>
    </row>
    <row r="123" spans="1:4" ht="23.25">
      <c r="A123" s="19">
        <v>243466</v>
      </c>
      <c r="B123" s="20">
        <v>37834</v>
      </c>
      <c r="C123"/>
      <c r="D123" s="269">
        <v>294.41</v>
      </c>
    </row>
    <row r="124" spans="1:5" ht="23.25">
      <c r="A124" s="19">
        <v>243467</v>
      </c>
      <c r="B124" s="20">
        <v>37835</v>
      </c>
      <c r="C124"/>
      <c r="D124" s="269">
        <v>294.41</v>
      </c>
      <c r="E124" s="25">
        <v>294.41</v>
      </c>
    </row>
    <row r="125" spans="1:4" ht="23.25">
      <c r="A125" s="19">
        <v>243468</v>
      </c>
      <c r="B125" s="20">
        <v>37836</v>
      </c>
      <c r="C125"/>
      <c r="D125" s="269">
        <v>294.41</v>
      </c>
    </row>
    <row r="126" spans="1:4" ht="23.25">
      <c r="A126" s="19">
        <v>243469</v>
      </c>
      <c r="B126" s="20">
        <v>37837</v>
      </c>
      <c r="C126"/>
      <c r="D126" s="269">
        <v>294.4</v>
      </c>
    </row>
    <row r="127" spans="1:4" ht="23.25">
      <c r="A127" s="19">
        <v>243470</v>
      </c>
      <c r="B127" s="20">
        <v>37838</v>
      </c>
      <c r="C127"/>
      <c r="D127" s="269">
        <v>294.38</v>
      </c>
    </row>
    <row r="128" spans="1:4" ht="23.25">
      <c r="A128" s="19">
        <v>243471</v>
      </c>
      <c r="B128" s="20">
        <v>37839</v>
      </c>
      <c r="C128"/>
      <c r="D128" s="269">
        <v>294.38</v>
      </c>
    </row>
    <row r="129" spans="1:5" ht="23.25">
      <c r="A129" s="19">
        <v>243472</v>
      </c>
      <c r="B129" s="20">
        <v>37840</v>
      </c>
      <c r="C129"/>
      <c r="D129" s="269">
        <v>294.39</v>
      </c>
      <c r="E129" s="25">
        <v>294.38</v>
      </c>
    </row>
    <row r="130" spans="1:4" ht="23.25">
      <c r="A130" s="19">
        <v>243473</v>
      </c>
      <c r="B130" s="20">
        <v>37841</v>
      </c>
      <c r="C130"/>
      <c r="D130" s="269">
        <v>294.41</v>
      </c>
    </row>
    <row r="131" spans="1:4" ht="23.25">
      <c r="A131" s="19">
        <v>243474</v>
      </c>
      <c r="B131" s="20">
        <v>37842</v>
      </c>
      <c r="C131"/>
      <c r="D131" s="269">
        <v>294.38</v>
      </c>
    </row>
    <row r="132" spans="1:4" ht="23.25">
      <c r="A132" s="19">
        <v>243475</v>
      </c>
      <c r="B132" s="20">
        <v>37843</v>
      </c>
      <c r="C132"/>
      <c r="D132" s="269">
        <v>294.33</v>
      </c>
    </row>
    <row r="133" spans="1:4" ht="23.25">
      <c r="A133" s="19">
        <v>243476</v>
      </c>
      <c r="B133" s="20">
        <v>37844</v>
      </c>
      <c r="C133"/>
      <c r="D133" s="269">
        <v>294.33</v>
      </c>
    </row>
    <row r="134" spans="1:4" ht="23.25">
      <c r="A134" s="19">
        <v>243477</v>
      </c>
      <c r="B134" s="20">
        <v>37845</v>
      </c>
      <c r="C134"/>
      <c r="D134" s="269">
        <v>294.33</v>
      </c>
    </row>
    <row r="135" spans="1:4" ht="23.25">
      <c r="A135" s="19">
        <v>243478</v>
      </c>
      <c r="B135" s="20">
        <v>37846</v>
      </c>
      <c r="C135"/>
      <c r="D135" s="269">
        <v>294.33</v>
      </c>
    </row>
    <row r="136" spans="1:7" ht="23.25">
      <c r="A136" s="19">
        <v>243479</v>
      </c>
      <c r="B136" s="20">
        <v>37847</v>
      </c>
      <c r="C136"/>
      <c r="D136" s="269">
        <v>294.33</v>
      </c>
      <c r="G136" s="25"/>
    </row>
    <row r="137" spans="1:7" ht="23.25">
      <c r="A137" s="19">
        <v>243480</v>
      </c>
      <c r="B137" s="20">
        <v>37848</v>
      </c>
      <c r="C137"/>
      <c r="D137" s="269">
        <v>294.33</v>
      </c>
      <c r="G137" s="25">
        <v>294.74</v>
      </c>
    </row>
    <row r="138" spans="1:7" ht="23.25">
      <c r="A138" s="19">
        <v>243481</v>
      </c>
      <c r="B138" s="20">
        <v>37849</v>
      </c>
      <c r="C138"/>
      <c r="D138" s="269">
        <v>294.33</v>
      </c>
      <c r="G138" s="25"/>
    </row>
    <row r="139" spans="1:7" ht="23.25">
      <c r="A139" s="19">
        <v>243482</v>
      </c>
      <c r="B139" s="20">
        <v>37850</v>
      </c>
      <c r="C139"/>
      <c r="D139" s="269">
        <v>294.33</v>
      </c>
      <c r="G139" s="25"/>
    </row>
    <row r="140" spans="1:7" ht="23.25">
      <c r="A140" s="19">
        <v>243483</v>
      </c>
      <c r="B140" s="20">
        <v>37851</v>
      </c>
      <c r="C140"/>
      <c r="D140" s="269">
        <v>294.33</v>
      </c>
      <c r="G140" s="25"/>
    </row>
    <row r="141" spans="1:7" ht="23.25">
      <c r="A141" s="19">
        <v>243484</v>
      </c>
      <c r="B141" s="20">
        <v>37852</v>
      </c>
      <c r="C141"/>
      <c r="D141" s="269">
        <v>294.33</v>
      </c>
      <c r="G141" s="25"/>
    </row>
    <row r="142" spans="1:7" ht="23.25">
      <c r="A142" s="19">
        <v>243485</v>
      </c>
      <c r="B142" s="20">
        <v>37853</v>
      </c>
      <c r="C142"/>
      <c r="D142" s="269">
        <v>294.36</v>
      </c>
      <c r="G142" s="25"/>
    </row>
    <row r="143" spans="1:7" ht="23.25">
      <c r="A143" s="19">
        <v>243486</v>
      </c>
      <c r="B143" s="20">
        <v>37854</v>
      </c>
      <c r="C143"/>
      <c r="D143" s="269">
        <v>294.39</v>
      </c>
      <c r="G143" s="25"/>
    </row>
    <row r="144" spans="1:7" ht="23.25">
      <c r="A144" s="19">
        <v>243487</v>
      </c>
      <c r="B144" s="20">
        <v>37855</v>
      </c>
      <c r="C144"/>
      <c r="D144" s="269">
        <v>294.39</v>
      </c>
      <c r="G144" s="25"/>
    </row>
    <row r="145" spans="1:7" ht="23.25">
      <c r="A145" s="19">
        <v>243488</v>
      </c>
      <c r="B145" s="20">
        <v>37856</v>
      </c>
      <c r="C145"/>
      <c r="D145" s="269">
        <v>294.39</v>
      </c>
      <c r="G145" s="25">
        <v>294.68</v>
      </c>
    </row>
    <row r="146" spans="1:7" ht="23.25">
      <c r="A146" s="19">
        <v>243489</v>
      </c>
      <c r="B146" s="20">
        <v>37857</v>
      </c>
      <c r="C146"/>
      <c r="D146" s="269">
        <v>294.36</v>
      </c>
      <c r="G146" s="25"/>
    </row>
    <row r="147" spans="1:7" ht="23.25">
      <c r="A147" s="19">
        <v>243490</v>
      </c>
      <c r="B147" s="20">
        <v>37858</v>
      </c>
      <c r="C147"/>
      <c r="D147" s="269">
        <v>294.33</v>
      </c>
      <c r="G147" s="25"/>
    </row>
    <row r="148" spans="1:7" ht="23.25">
      <c r="A148" s="19">
        <v>243491</v>
      </c>
      <c r="B148" s="20">
        <v>37859</v>
      </c>
      <c r="C148"/>
      <c r="D148" s="269">
        <v>294.33</v>
      </c>
      <c r="G148" s="25"/>
    </row>
    <row r="149" spans="1:7" ht="23.25">
      <c r="A149" s="19">
        <v>243492</v>
      </c>
      <c r="B149" s="20">
        <v>37860</v>
      </c>
      <c r="C149"/>
      <c r="D149" s="269">
        <v>294.33</v>
      </c>
      <c r="G149" s="25"/>
    </row>
    <row r="150" spans="1:7" ht="23.25">
      <c r="A150" s="19">
        <v>243493</v>
      </c>
      <c r="B150" s="20">
        <v>37861</v>
      </c>
      <c r="C150"/>
      <c r="D150" s="269">
        <v>294.33</v>
      </c>
      <c r="G150" s="25"/>
    </row>
    <row r="151" spans="1:7" ht="23.25">
      <c r="A151" s="19">
        <v>243494</v>
      </c>
      <c r="B151" s="20">
        <v>37862</v>
      </c>
      <c r="C151"/>
      <c r="D151" s="269">
        <v>294.33</v>
      </c>
      <c r="G151" s="25"/>
    </row>
    <row r="152" spans="1:7" ht="23.25">
      <c r="A152" s="19">
        <v>243495</v>
      </c>
      <c r="B152" s="20">
        <v>37863</v>
      </c>
      <c r="C152"/>
      <c r="D152" s="269">
        <v>294.33</v>
      </c>
      <c r="G152" s="25"/>
    </row>
    <row r="153" spans="1:7" ht="23.25">
      <c r="A153" s="19">
        <v>243496</v>
      </c>
      <c r="B153" s="20">
        <v>37864</v>
      </c>
      <c r="C153"/>
      <c r="D153" s="269">
        <v>294.33</v>
      </c>
      <c r="G153" s="25"/>
    </row>
    <row r="154" spans="1:7" ht="23.25">
      <c r="A154" s="19">
        <v>243497</v>
      </c>
      <c r="B154" s="20">
        <v>37865</v>
      </c>
      <c r="C154"/>
      <c r="D154" s="269">
        <v>294.33</v>
      </c>
      <c r="G154" s="25"/>
    </row>
    <row r="155" spans="1:7" ht="23.25">
      <c r="A155" s="19">
        <v>243498</v>
      </c>
      <c r="B155" s="20">
        <v>37866</v>
      </c>
      <c r="C155"/>
      <c r="D155" s="269">
        <v>294.33</v>
      </c>
      <c r="G155" s="25"/>
    </row>
    <row r="156" spans="1:7" ht="23.25">
      <c r="A156" s="19">
        <v>243499</v>
      </c>
      <c r="B156" s="20">
        <v>37867</v>
      </c>
      <c r="C156"/>
      <c r="D156" s="269">
        <v>294.33</v>
      </c>
      <c r="G156" s="25"/>
    </row>
    <row r="157" spans="1:7" ht="23.25">
      <c r="A157" s="19">
        <v>243500</v>
      </c>
      <c r="B157" s="20">
        <v>37868</v>
      </c>
      <c r="C157"/>
      <c r="D157" s="269">
        <v>294.33</v>
      </c>
      <c r="G157" s="25"/>
    </row>
    <row r="158" spans="1:7" ht="23.25">
      <c r="A158" s="19">
        <v>243501</v>
      </c>
      <c r="B158" s="20">
        <v>37869</v>
      </c>
      <c r="C158"/>
      <c r="D158" s="269">
        <v>294.38</v>
      </c>
      <c r="E158" s="25">
        <v>294.38</v>
      </c>
      <c r="G158" s="25"/>
    </row>
    <row r="159" spans="1:7" ht="23.25">
      <c r="A159" s="19">
        <v>243502</v>
      </c>
      <c r="B159" s="20">
        <v>37870</v>
      </c>
      <c r="C159"/>
      <c r="D159" s="269">
        <v>294.38</v>
      </c>
      <c r="G159" s="25">
        <v>294.71</v>
      </c>
    </row>
    <row r="160" spans="1:7" ht="23.25">
      <c r="A160" s="19">
        <v>243503</v>
      </c>
      <c r="B160" s="20">
        <v>37871</v>
      </c>
      <c r="C160"/>
      <c r="D160" s="269">
        <v>294.38</v>
      </c>
      <c r="G160" s="25"/>
    </row>
    <row r="161" spans="1:7" ht="23.25">
      <c r="A161" s="19">
        <v>243504</v>
      </c>
      <c r="B161" s="20">
        <v>37872</v>
      </c>
      <c r="C161"/>
      <c r="D161" s="269">
        <v>294.36</v>
      </c>
      <c r="G161" s="25"/>
    </row>
    <row r="162" spans="1:7" ht="23.25">
      <c r="A162" s="19">
        <v>243505</v>
      </c>
      <c r="B162" s="20">
        <v>37873</v>
      </c>
      <c r="C162"/>
      <c r="D162" s="269">
        <v>294.39</v>
      </c>
      <c r="G162" s="25"/>
    </row>
    <row r="163" spans="1:7" ht="23.25">
      <c r="A163" s="19">
        <v>243506</v>
      </c>
      <c r="B163" s="20">
        <v>37874</v>
      </c>
      <c r="C163"/>
      <c r="D163" s="269">
        <v>294.44</v>
      </c>
      <c r="G163" s="25">
        <v>294.81</v>
      </c>
    </row>
    <row r="164" spans="1:7" ht="23.25">
      <c r="A164" s="19">
        <v>243507</v>
      </c>
      <c r="B164" s="20">
        <v>37875</v>
      </c>
      <c r="C164"/>
      <c r="D164" s="269">
        <v>294.38</v>
      </c>
      <c r="G164" s="25"/>
    </row>
    <row r="165" spans="1:7" ht="23.25">
      <c r="A165" s="19">
        <v>243508</v>
      </c>
      <c r="B165" s="20">
        <v>37876</v>
      </c>
      <c r="C165"/>
      <c r="D165" s="269">
        <v>294.38</v>
      </c>
      <c r="G165" s="25"/>
    </row>
    <row r="166" spans="1:7" ht="23.25">
      <c r="A166" s="19">
        <v>243509</v>
      </c>
      <c r="B166" s="20">
        <v>37877</v>
      </c>
      <c r="C166"/>
      <c r="D166" s="269">
        <v>294.38</v>
      </c>
      <c r="G166" s="25">
        <v>294.72</v>
      </c>
    </row>
    <row r="167" spans="1:7" ht="23.25">
      <c r="A167" s="19">
        <v>243510</v>
      </c>
      <c r="B167" s="20">
        <v>37878</v>
      </c>
      <c r="C167"/>
      <c r="D167" s="269">
        <v>294.38</v>
      </c>
      <c r="G167" s="25"/>
    </row>
    <row r="168" spans="1:7" ht="23.25">
      <c r="A168" s="19">
        <v>243511</v>
      </c>
      <c r="B168" s="20">
        <v>37879</v>
      </c>
      <c r="C168"/>
      <c r="D168" s="269">
        <v>294.37</v>
      </c>
      <c r="G168" s="25"/>
    </row>
    <row r="169" spans="1:7" ht="23.25">
      <c r="A169" s="19">
        <v>243512</v>
      </c>
      <c r="B169" s="20">
        <v>37880</v>
      </c>
      <c r="C169"/>
      <c r="D169" s="269">
        <v>294.38</v>
      </c>
      <c r="G169" s="25"/>
    </row>
    <row r="170" spans="1:7" ht="23.25">
      <c r="A170" s="19">
        <v>243513</v>
      </c>
      <c r="B170" s="20">
        <v>37881</v>
      </c>
      <c r="C170"/>
      <c r="D170" s="269">
        <v>294.48</v>
      </c>
      <c r="G170" s="25"/>
    </row>
    <row r="171" spans="1:7" ht="23.25">
      <c r="A171" s="19">
        <v>243514</v>
      </c>
      <c r="B171" s="20">
        <v>37882</v>
      </c>
      <c r="C171"/>
      <c r="D171" s="269">
        <v>294.66</v>
      </c>
      <c r="E171" s="25">
        <v>294.66</v>
      </c>
      <c r="G171" s="25"/>
    </row>
    <row r="172" spans="1:7" ht="23.25">
      <c r="A172" s="19">
        <v>243515</v>
      </c>
      <c r="B172" s="20">
        <v>37883</v>
      </c>
      <c r="C172"/>
      <c r="D172" s="269">
        <v>294.5</v>
      </c>
      <c r="G172" s="25"/>
    </row>
    <row r="173" spans="1:7" ht="23.25">
      <c r="A173" s="19">
        <v>243516</v>
      </c>
      <c r="B173" s="20">
        <v>37884</v>
      </c>
      <c r="C173"/>
      <c r="D173" s="269">
        <v>294.45</v>
      </c>
      <c r="G173" s="25"/>
    </row>
    <row r="174" spans="1:7" ht="23.25">
      <c r="A174" s="19">
        <v>243517</v>
      </c>
      <c r="B174" s="20">
        <v>37885</v>
      </c>
      <c r="C174"/>
      <c r="D174" s="269">
        <v>294.42</v>
      </c>
      <c r="G174" s="25"/>
    </row>
    <row r="175" spans="1:7" ht="23.25">
      <c r="A175" s="19">
        <v>243518</v>
      </c>
      <c r="B175" s="20">
        <v>37886</v>
      </c>
      <c r="C175"/>
      <c r="D175" s="269">
        <v>294.46</v>
      </c>
      <c r="G175" s="25"/>
    </row>
    <row r="176" spans="1:7" ht="23.25">
      <c r="A176" s="19">
        <v>243519</v>
      </c>
      <c r="B176" s="20">
        <v>37887</v>
      </c>
      <c r="C176"/>
      <c r="D176" s="269">
        <v>294.44</v>
      </c>
      <c r="G176" s="25"/>
    </row>
    <row r="177" spans="1:7" ht="23.25">
      <c r="A177" s="19">
        <v>243520</v>
      </c>
      <c r="B177" s="20">
        <v>37888</v>
      </c>
      <c r="C177"/>
      <c r="D177" s="269">
        <v>294.42</v>
      </c>
      <c r="G177" s="25"/>
    </row>
    <row r="178" spans="1:7" ht="23.25">
      <c r="A178" s="19">
        <v>243521</v>
      </c>
      <c r="B178" s="20">
        <v>37889</v>
      </c>
      <c r="C178"/>
      <c r="D178" s="269">
        <v>294.42</v>
      </c>
      <c r="G178" s="25"/>
    </row>
    <row r="179" spans="1:7" ht="23.25">
      <c r="A179" s="19">
        <v>243522</v>
      </c>
      <c r="B179" s="20">
        <v>37890</v>
      </c>
      <c r="C179"/>
      <c r="D179" s="269">
        <v>294.41</v>
      </c>
      <c r="G179" s="25"/>
    </row>
    <row r="180" spans="1:7" ht="23.25">
      <c r="A180" s="19">
        <v>243523</v>
      </c>
      <c r="B180" s="20">
        <v>37891</v>
      </c>
      <c r="C180"/>
      <c r="D180" s="269">
        <v>294.42</v>
      </c>
      <c r="G180" s="25"/>
    </row>
    <row r="181" spans="1:7" ht="23.25">
      <c r="A181" s="19">
        <v>243524</v>
      </c>
      <c r="B181" s="20">
        <v>37892</v>
      </c>
      <c r="C181"/>
      <c r="D181" s="269">
        <v>294.43</v>
      </c>
      <c r="G181" s="25"/>
    </row>
    <row r="182" spans="1:7" ht="23.25">
      <c r="A182" s="19">
        <v>243525</v>
      </c>
      <c r="B182" s="20">
        <v>37893</v>
      </c>
      <c r="C182"/>
      <c r="D182" s="269">
        <v>294.71</v>
      </c>
      <c r="G182" s="25"/>
    </row>
    <row r="183" spans="1:7" ht="23.25">
      <c r="A183" s="19">
        <v>243526</v>
      </c>
      <c r="B183" s="20">
        <v>37894</v>
      </c>
      <c r="C183"/>
      <c r="D183" s="269">
        <v>294.75</v>
      </c>
      <c r="G183" s="25"/>
    </row>
    <row r="184" spans="1:7" ht="23.25">
      <c r="A184" s="19">
        <v>243527</v>
      </c>
      <c r="B184" s="20">
        <v>37895</v>
      </c>
      <c r="C184"/>
      <c r="D184" s="269">
        <v>294.54</v>
      </c>
      <c r="G184" s="25"/>
    </row>
    <row r="185" spans="1:7" ht="23.25">
      <c r="A185" s="19">
        <v>243528</v>
      </c>
      <c r="B185" s="20">
        <v>37896</v>
      </c>
      <c r="C185"/>
      <c r="D185" s="269">
        <v>294.5</v>
      </c>
      <c r="G185" s="25"/>
    </row>
    <row r="186" spans="1:7" ht="23.25">
      <c r="A186" s="19">
        <v>243529</v>
      </c>
      <c r="B186" s="20">
        <v>37897</v>
      </c>
      <c r="C186"/>
      <c r="D186" s="269">
        <v>294.47</v>
      </c>
      <c r="G186" s="25"/>
    </row>
    <row r="187" spans="1:7" ht="23.25">
      <c r="A187" s="19">
        <v>243530</v>
      </c>
      <c r="B187" s="20">
        <v>37898</v>
      </c>
      <c r="C187"/>
      <c r="D187" s="269">
        <v>294.47</v>
      </c>
      <c r="G187" s="25">
        <v>294.73</v>
      </c>
    </row>
    <row r="188" spans="1:4" ht="23.25">
      <c r="A188" s="19">
        <v>243531</v>
      </c>
      <c r="B188" s="20">
        <v>37899</v>
      </c>
      <c r="C188"/>
      <c r="D188" s="269">
        <v>294.46</v>
      </c>
    </row>
    <row r="189" spans="1:4" ht="23.25">
      <c r="A189" s="19">
        <v>243532</v>
      </c>
      <c r="B189" s="20">
        <v>37900</v>
      </c>
      <c r="C189"/>
      <c r="D189" s="269">
        <v>294.46</v>
      </c>
    </row>
    <row r="190" spans="1:4" ht="23.25">
      <c r="A190" s="19">
        <v>243533</v>
      </c>
      <c r="B190" s="20">
        <v>37901</v>
      </c>
      <c r="C190"/>
      <c r="D190" s="269">
        <v>294.58</v>
      </c>
    </row>
    <row r="191" spans="1:5" ht="23.25">
      <c r="A191" s="19">
        <v>243534</v>
      </c>
      <c r="B191" s="20">
        <v>37902</v>
      </c>
      <c r="C191"/>
      <c r="D191" s="269">
        <v>294.71</v>
      </c>
      <c r="E191" s="25">
        <v>294.71</v>
      </c>
    </row>
    <row r="192" spans="1:4" ht="23.25">
      <c r="A192" s="19">
        <v>243535</v>
      </c>
      <c r="B192" s="20">
        <v>37903</v>
      </c>
      <c r="C192"/>
      <c r="D192" s="269">
        <v>294.82</v>
      </c>
    </row>
    <row r="193" spans="1:4" ht="23.25">
      <c r="A193" s="19">
        <v>243536</v>
      </c>
      <c r="B193" s="20">
        <v>37904</v>
      </c>
      <c r="C193"/>
      <c r="D193" s="269">
        <v>294.78</v>
      </c>
    </row>
    <row r="194" spans="1:4" ht="23.25">
      <c r="A194" s="19">
        <v>243537</v>
      </c>
      <c r="B194" s="20">
        <v>37905</v>
      </c>
      <c r="C194"/>
      <c r="D194" s="269">
        <v>294.64</v>
      </c>
    </row>
    <row r="195" spans="1:4" ht="23.25">
      <c r="A195" s="19">
        <v>243538</v>
      </c>
      <c r="B195" s="20">
        <v>37906</v>
      </c>
      <c r="C195"/>
      <c r="D195" s="269">
        <v>294.79</v>
      </c>
    </row>
    <row r="196" spans="1:4" ht="23.25">
      <c r="A196" s="19">
        <v>243539</v>
      </c>
      <c r="B196" s="20">
        <v>37907</v>
      </c>
      <c r="C196"/>
      <c r="D196" s="269">
        <v>294.7</v>
      </c>
    </row>
    <row r="197" spans="1:4" ht="23.25">
      <c r="A197" s="19">
        <v>243540</v>
      </c>
      <c r="B197" s="20">
        <v>37908</v>
      </c>
      <c r="C197"/>
      <c r="D197" s="269">
        <v>294.75</v>
      </c>
    </row>
    <row r="198" spans="1:5" ht="23.25">
      <c r="A198" s="19">
        <v>243541</v>
      </c>
      <c r="B198" s="20">
        <v>37909</v>
      </c>
      <c r="C198"/>
      <c r="D198" s="269">
        <v>294.91</v>
      </c>
      <c r="E198" s="25">
        <v>294.81</v>
      </c>
    </row>
    <row r="199" spans="1:5" ht="23.25">
      <c r="A199" s="19">
        <v>243542</v>
      </c>
      <c r="B199" s="20">
        <v>37910</v>
      </c>
      <c r="C199"/>
      <c r="D199" s="269">
        <v>295.14</v>
      </c>
      <c r="E199" s="25">
        <v>295.14</v>
      </c>
    </row>
    <row r="200" spans="1:5" ht="23.25">
      <c r="A200" s="19">
        <v>243542</v>
      </c>
      <c r="B200" s="20">
        <v>37910</v>
      </c>
      <c r="C200"/>
      <c r="D200" s="269">
        <v>295.25</v>
      </c>
      <c r="E200" s="25">
        <v>295.25</v>
      </c>
    </row>
    <row r="201" spans="1:4" ht="23.25">
      <c r="A201" s="19">
        <v>243543</v>
      </c>
      <c r="B201" s="20">
        <v>37911</v>
      </c>
      <c r="C201"/>
      <c r="D201" s="269">
        <v>295.83</v>
      </c>
    </row>
    <row r="202" spans="1:7" ht="23.25">
      <c r="A202" s="19">
        <v>243544</v>
      </c>
      <c r="B202" s="20">
        <v>37912</v>
      </c>
      <c r="C202"/>
      <c r="D202" s="269">
        <v>294.81</v>
      </c>
      <c r="G202" s="25"/>
    </row>
    <row r="203" spans="1:7" ht="23.25">
      <c r="A203" s="19">
        <v>243545</v>
      </c>
      <c r="B203" s="20">
        <v>37913</v>
      </c>
      <c r="C203"/>
      <c r="D203" s="269">
        <v>294.83</v>
      </c>
      <c r="G203" s="25">
        <v>294.68</v>
      </c>
    </row>
    <row r="204" spans="1:7" ht="23.25">
      <c r="A204" s="19">
        <v>243546</v>
      </c>
      <c r="B204" s="20">
        <v>37914</v>
      </c>
      <c r="C204"/>
      <c r="D204" s="269">
        <v>294.89</v>
      </c>
      <c r="G204" s="25"/>
    </row>
    <row r="205" spans="1:4" ht="23.25">
      <c r="A205" s="19">
        <v>243547</v>
      </c>
      <c r="B205" s="20">
        <v>37915</v>
      </c>
      <c r="C205"/>
      <c r="D205" s="269">
        <v>294.41</v>
      </c>
    </row>
    <row r="206" spans="1:4" ht="23.25">
      <c r="A206" s="19">
        <v>243548</v>
      </c>
      <c r="B206" s="20">
        <v>37916</v>
      </c>
      <c r="C206"/>
      <c r="D206" s="269">
        <v>294.41</v>
      </c>
    </row>
    <row r="207" spans="1:4" ht="23.25">
      <c r="A207" s="19">
        <v>243549</v>
      </c>
      <c r="B207" s="20">
        <v>37917</v>
      </c>
      <c r="C207"/>
      <c r="D207" s="269">
        <v>294.41</v>
      </c>
    </row>
    <row r="208" spans="1:4" ht="23.25">
      <c r="A208" s="19">
        <v>243550</v>
      </c>
      <c r="B208" s="20">
        <v>37918</v>
      </c>
      <c r="C208"/>
      <c r="D208" s="269">
        <v>294.41</v>
      </c>
    </row>
    <row r="209" spans="1:4" ht="23.25">
      <c r="A209" s="19">
        <v>243551</v>
      </c>
      <c r="B209" s="20">
        <v>37919</v>
      </c>
      <c r="C209"/>
      <c r="D209" s="269">
        <v>294.41</v>
      </c>
    </row>
    <row r="210" spans="1:4" ht="23.25">
      <c r="A210" s="19">
        <v>243552</v>
      </c>
      <c r="B210" s="20">
        <v>37920</v>
      </c>
      <c r="C210"/>
      <c r="D210" s="269">
        <v>294.46</v>
      </c>
    </row>
    <row r="211" spans="1:4" ht="23.25">
      <c r="A211" s="19">
        <v>243553</v>
      </c>
      <c r="B211" s="20">
        <v>37921</v>
      </c>
      <c r="C211"/>
      <c r="D211" s="269">
        <v>294.63</v>
      </c>
    </row>
    <row r="212" spans="1:4" ht="23.25">
      <c r="A212" s="19">
        <v>243554</v>
      </c>
      <c r="B212" s="20">
        <v>37922</v>
      </c>
      <c r="C212"/>
      <c r="D212" s="269">
        <v>294.64</v>
      </c>
    </row>
    <row r="213" spans="1:4" ht="23.25">
      <c r="A213" s="19">
        <v>243555</v>
      </c>
      <c r="B213" s="20">
        <v>37923</v>
      </c>
      <c r="C213"/>
      <c r="D213" s="269">
        <v>294.54</v>
      </c>
    </row>
    <row r="214" spans="1:4" ht="23.25">
      <c r="A214" s="19">
        <v>243556</v>
      </c>
      <c r="B214" s="20">
        <v>37924</v>
      </c>
      <c r="C214"/>
      <c r="D214" s="269">
        <v>294.38</v>
      </c>
    </row>
    <row r="215" spans="1:4" ht="23.25">
      <c r="A215" s="19">
        <v>243557</v>
      </c>
      <c r="B215" s="20">
        <v>37925</v>
      </c>
      <c r="C215"/>
      <c r="D215" s="269">
        <v>294.62</v>
      </c>
    </row>
    <row r="216" spans="1:4" ht="23.25">
      <c r="A216" s="19">
        <v>243558</v>
      </c>
      <c r="B216" s="20">
        <v>37926</v>
      </c>
      <c r="C216"/>
      <c r="D216" s="269">
        <v>294.4</v>
      </c>
    </row>
    <row r="217" spans="1:4" ht="23.25">
      <c r="A217" s="19">
        <v>243559</v>
      </c>
      <c r="B217" s="20">
        <v>37927</v>
      </c>
      <c r="C217"/>
      <c r="D217" s="269">
        <v>294.38</v>
      </c>
    </row>
    <row r="218" spans="1:4" ht="23.25">
      <c r="A218" s="19">
        <v>243560</v>
      </c>
      <c r="B218" s="20">
        <v>37928</v>
      </c>
      <c r="C218"/>
      <c r="D218" s="269">
        <v>294.37</v>
      </c>
    </row>
    <row r="219" spans="1:4" ht="23.25">
      <c r="A219" s="19">
        <v>243561</v>
      </c>
      <c r="B219" s="20">
        <v>37929</v>
      </c>
      <c r="C219"/>
      <c r="D219" s="269">
        <v>294.37</v>
      </c>
    </row>
    <row r="220" spans="1:4" ht="23.25">
      <c r="A220" s="19">
        <v>243562</v>
      </c>
      <c r="B220" s="20">
        <v>37930</v>
      </c>
      <c r="C220"/>
      <c r="D220" s="269">
        <v>294.37</v>
      </c>
    </row>
    <row r="221" spans="1:5" ht="23.25">
      <c r="A221" s="19">
        <v>243563</v>
      </c>
      <c r="B221" s="20">
        <v>37931</v>
      </c>
      <c r="C221"/>
      <c r="D221" s="269">
        <v>294.38</v>
      </c>
      <c r="E221" s="25">
        <v>294.38</v>
      </c>
    </row>
    <row r="222" spans="1:4" ht="23.25">
      <c r="A222" s="19">
        <v>243564</v>
      </c>
      <c r="B222" s="20">
        <v>37932</v>
      </c>
      <c r="C222"/>
      <c r="D222" s="269">
        <v>294.38</v>
      </c>
    </row>
    <row r="223" spans="1:4" ht="23.25">
      <c r="A223" s="19">
        <v>243565</v>
      </c>
      <c r="B223" s="20">
        <v>37933</v>
      </c>
      <c r="C223"/>
      <c r="D223" s="269">
        <v>294.37</v>
      </c>
    </row>
    <row r="224" spans="1:4" ht="23.25">
      <c r="A224" s="19">
        <v>243566</v>
      </c>
      <c r="B224" s="20">
        <v>37934</v>
      </c>
      <c r="C224"/>
      <c r="D224" s="269">
        <v>294.37</v>
      </c>
    </row>
    <row r="225" spans="1:4" ht="23.25">
      <c r="A225" s="19">
        <v>243567</v>
      </c>
      <c r="B225" s="20">
        <v>37935</v>
      </c>
      <c r="C225"/>
      <c r="D225" s="269">
        <v>294.37</v>
      </c>
    </row>
    <row r="226" spans="1:4" ht="23.25">
      <c r="A226" s="19">
        <v>243568</v>
      </c>
      <c r="B226" s="20">
        <v>37936</v>
      </c>
      <c r="C226"/>
      <c r="D226" s="269">
        <v>294.37</v>
      </c>
    </row>
    <row r="227" spans="1:4" ht="23.25">
      <c r="A227" s="19">
        <v>243569</v>
      </c>
      <c r="B227" s="20">
        <v>37937</v>
      </c>
      <c r="C227"/>
      <c r="D227" s="269">
        <v>294.37</v>
      </c>
    </row>
    <row r="228" spans="1:4" ht="23.25">
      <c r="A228" s="19">
        <v>243570</v>
      </c>
      <c r="B228" s="20">
        <v>37938</v>
      </c>
      <c r="C228"/>
      <c r="D228" s="269">
        <v>294.37</v>
      </c>
    </row>
    <row r="229" spans="1:5" ht="23.25">
      <c r="A229" s="19">
        <v>243571</v>
      </c>
      <c r="B229" s="20">
        <v>37939</v>
      </c>
      <c r="C229"/>
      <c r="D229" s="269">
        <v>294.37</v>
      </c>
      <c r="E229" s="25">
        <v>294.37</v>
      </c>
    </row>
    <row r="230" spans="1:4" ht="23.25">
      <c r="A230" s="19">
        <v>243572</v>
      </c>
      <c r="B230" s="20">
        <v>37940</v>
      </c>
      <c r="C230"/>
      <c r="D230" s="269">
        <v>294.37</v>
      </c>
    </row>
    <row r="231" spans="1:4" ht="23.25">
      <c r="A231" s="19">
        <v>243573</v>
      </c>
      <c r="B231" s="20">
        <v>37941</v>
      </c>
      <c r="C231"/>
      <c r="D231" s="269">
        <v>294.38</v>
      </c>
    </row>
    <row r="232" spans="1:4" ht="23.25">
      <c r="A232" s="19">
        <v>243574</v>
      </c>
      <c r="B232" s="20">
        <v>37942</v>
      </c>
      <c r="C232"/>
      <c r="D232" s="269">
        <v>294.38</v>
      </c>
    </row>
    <row r="233" spans="1:4" ht="23.25">
      <c r="A233" s="19">
        <v>243575</v>
      </c>
      <c r="B233" s="20">
        <v>37943</v>
      </c>
      <c r="C233"/>
      <c r="D233" s="269">
        <v>294.38</v>
      </c>
    </row>
    <row r="234" spans="1:4" ht="23.25">
      <c r="A234" s="19">
        <v>243576</v>
      </c>
      <c r="B234" s="20">
        <v>37944</v>
      </c>
      <c r="C234"/>
      <c r="D234" s="269">
        <v>294.38</v>
      </c>
    </row>
    <row r="235" spans="1:4" ht="23.25">
      <c r="A235" s="19">
        <v>243577</v>
      </c>
      <c r="B235" s="20">
        <v>37945</v>
      </c>
      <c r="C235"/>
      <c r="D235" s="269">
        <v>294.38</v>
      </c>
    </row>
    <row r="236" spans="1:4" ht="23.25">
      <c r="A236" s="19">
        <v>243578</v>
      </c>
      <c r="B236" s="20">
        <v>37946</v>
      </c>
      <c r="C236"/>
      <c r="D236" s="269">
        <v>294.38</v>
      </c>
    </row>
    <row r="237" spans="1:4" ht="23.25">
      <c r="A237" s="19">
        <v>243579</v>
      </c>
      <c r="B237" s="20">
        <v>37947</v>
      </c>
      <c r="C237"/>
      <c r="D237" s="269">
        <v>294.37</v>
      </c>
    </row>
    <row r="238" spans="1:4" ht="23.25">
      <c r="A238" s="19">
        <v>243580</v>
      </c>
      <c r="B238" s="20">
        <v>37948</v>
      </c>
      <c r="C238"/>
      <c r="D238" s="269">
        <v>294.36</v>
      </c>
    </row>
    <row r="239" spans="1:4" ht="23.25">
      <c r="A239" s="19">
        <v>243581</v>
      </c>
      <c r="B239" s="20">
        <v>37949</v>
      </c>
      <c r="C239"/>
      <c r="D239" s="269">
        <v>294.36</v>
      </c>
    </row>
    <row r="240" spans="1:4" ht="23.25">
      <c r="A240" s="19">
        <v>243582</v>
      </c>
      <c r="B240" s="20">
        <v>37950</v>
      </c>
      <c r="C240"/>
      <c r="D240" s="269">
        <v>294.36</v>
      </c>
    </row>
    <row r="241" spans="1:4" ht="23.25">
      <c r="A241" s="19">
        <v>243583</v>
      </c>
      <c r="B241" s="20">
        <v>37951</v>
      </c>
      <c r="C241"/>
      <c r="D241" s="269">
        <v>294.37</v>
      </c>
    </row>
    <row r="242" spans="1:4" ht="23.25">
      <c r="A242" s="19">
        <v>243584</v>
      </c>
      <c r="B242" s="20">
        <v>37952</v>
      </c>
      <c r="C242"/>
      <c r="D242" s="269">
        <v>294.39</v>
      </c>
    </row>
    <row r="243" spans="1:4" ht="23.25">
      <c r="A243" s="19">
        <v>243585</v>
      </c>
      <c r="B243" s="20">
        <v>37953</v>
      </c>
      <c r="C243"/>
      <c r="D243" s="269">
        <v>294.38</v>
      </c>
    </row>
    <row r="244" spans="1:4" ht="23.25">
      <c r="A244" s="19">
        <v>243586</v>
      </c>
      <c r="B244" s="20">
        <v>37954</v>
      </c>
      <c r="C244"/>
      <c r="D244" s="269">
        <v>294.36</v>
      </c>
    </row>
    <row r="245" spans="1:4" ht="23.25">
      <c r="A245" s="19">
        <v>243587</v>
      </c>
      <c r="B245" s="20">
        <v>37955</v>
      </c>
      <c r="C245"/>
      <c r="D245" s="269">
        <v>294.36</v>
      </c>
    </row>
    <row r="246" spans="1:4" ht="23.25">
      <c r="A246" s="19">
        <v>243588</v>
      </c>
      <c r="B246" s="20">
        <v>37956</v>
      </c>
      <c r="C246"/>
      <c r="D246" s="269">
        <v>294.36</v>
      </c>
    </row>
    <row r="247" spans="1:4" ht="23.25">
      <c r="A247" s="19">
        <v>243589</v>
      </c>
      <c r="B247" s="20">
        <v>37957</v>
      </c>
      <c r="C247"/>
      <c r="D247" s="269">
        <v>294.36</v>
      </c>
    </row>
    <row r="248" spans="1:4" ht="23.25">
      <c r="A248" s="19">
        <v>243590</v>
      </c>
      <c r="B248" s="20">
        <v>37958</v>
      </c>
      <c r="C248"/>
      <c r="D248" s="269">
        <v>294.36</v>
      </c>
    </row>
    <row r="249" spans="1:4" ht="23.25">
      <c r="A249" s="19">
        <v>243591</v>
      </c>
      <c r="B249" s="20">
        <v>37959</v>
      </c>
      <c r="C249"/>
      <c r="D249" s="269">
        <v>294.36</v>
      </c>
    </row>
    <row r="250" spans="1:4" ht="23.25">
      <c r="A250" s="19">
        <v>243592</v>
      </c>
      <c r="B250" s="20">
        <v>37960</v>
      </c>
      <c r="C250"/>
      <c r="D250" s="269">
        <v>294.36</v>
      </c>
    </row>
    <row r="251" spans="1:4" ht="23.25">
      <c r="A251" s="19">
        <v>243593</v>
      </c>
      <c r="B251" s="20">
        <v>37961</v>
      </c>
      <c r="C251"/>
      <c r="D251" s="269">
        <v>294.36</v>
      </c>
    </row>
    <row r="252" spans="1:5" ht="23.25">
      <c r="A252" s="19">
        <v>243594</v>
      </c>
      <c r="B252" s="20">
        <v>37962</v>
      </c>
      <c r="C252"/>
      <c r="D252" s="269">
        <v>294.36</v>
      </c>
      <c r="E252" s="25">
        <v>294.36</v>
      </c>
    </row>
    <row r="253" spans="1:4" ht="23.25">
      <c r="A253" s="19">
        <v>243595</v>
      </c>
      <c r="B253" s="20">
        <v>37963</v>
      </c>
      <c r="C253"/>
      <c r="D253" s="269">
        <v>294.36</v>
      </c>
    </row>
    <row r="254" spans="1:4" ht="23.25">
      <c r="A254" s="19">
        <v>243596</v>
      </c>
      <c r="B254" s="20">
        <v>37964</v>
      </c>
      <c r="C254"/>
      <c r="D254" s="269">
        <v>294.36</v>
      </c>
    </row>
    <row r="255" spans="1:4" ht="23.25">
      <c r="A255" s="19">
        <v>243597</v>
      </c>
      <c r="B255" s="20">
        <v>37965</v>
      </c>
      <c r="C255"/>
      <c r="D255" s="269">
        <v>294.36</v>
      </c>
    </row>
    <row r="256" spans="1:4" ht="23.25">
      <c r="A256" s="19">
        <v>243598</v>
      </c>
      <c r="B256" s="20">
        <v>37966</v>
      </c>
      <c r="C256"/>
      <c r="D256" s="269">
        <v>294.36</v>
      </c>
    </row>
    <row r="257" spans="1:4" ht="23.25">
      <c r="A257" s="19">
        <v>243599</v>
      </c>
      <c r="B257" s="20">
        <v>37967</v>
      </c>
      <c r="C257"/>
      <c r="D257" s="269">
        <v>294.36</v>
      </c>
    </row>
    <row r="258" spans="1:4" ht="23.25">
      <c r="A258" s="19">
        <v>243600</v>
      </c>
      <c r="B258" s="20">
        <v>37968</v>
      </c>
      <c r="C258"/>
      <c r="D258" s="269">
        <v>294.36</v>
      </c>
    </row>
    <row r="259" spans="1:4" ht="23.25">
      <c r="A259" s="19">
        <v>243601</v>
      </c>
      <c r="B259" s="20">
        <v>37969</v>
      </c>
      <c r="C259"/>
      <c r="D259" s="269">
        <v>294.36</v>
      </c>
    </row>
    <row r="260" spans="1:4" ht="23.25">
      <c r="A260" s="19">
        <v>243602</v>
      </c>
      <c r="B260" s="20">
        <v>37970</v>
      </c>
      <c r="C260"/>
      <c r="D260" s="269">
        <v>294.36</v>
      </c>
    </row>
    <row r="261" spans="1:4" ht="23.25">
      <c r="A261" s="19">
        <v>243603</v>
      </c>
      <c r="B261" s="20">
        <v>37971</v>
      </c>
      <c r="C261"/>
      <c r="D261" s="269">
        <v>294.36</v>
      </c>
    </row>
    <row r="262" spans="1:4" ht="23.25">
      <c r="A262" s="19">
        <v>243604</v>
      </c>
      <c r="B262" s="20">
        <v>37972</v>
      </c>
      <c r="C262"/>
      <c r="D262" s="269">
        <v>294.36</v>
      </c>
    </row>
    <row r="263" spans="1:4" ht="23.25">
      <c r="A263" s="19">
        <v>243605</v>
      </c>
      <c r="B263" s="20">
        <v>37973</v>
      </c>
      <c r="C263"/>
      <c r="D263" s="269">
        <v>294.36</v>
      </c>
    </row>
    <row r="264" spans="1:4" ht="23.25">
      <c r="A264" s="19">
        <v>243606</v>
      </c>
      <c r="B264" s="20">
        <v>37974</v>
      </c>
      <c r="C264"/>
      <c r="D264" s="269">
        <v>294.36</v>
      </c>
    </row>
    <row r="265" spans="1:4" ht="23.25">
      <c r="A265" s="19">
        <v>243607</v>
      </c>
      <c r="B265" s="20">
        <v>37975</v>
      </c>
      <c r="C265"/>
      <c r="D265" s="269">
        <v>294.36</v>
      </c>
    </row>
    <row r="266" spans="1:4" ht="23.25">
      <c r="A266" s="19">
        <v>243608</v>
      </c>
      <c r="B266" s="20">
        <v>37976</v>
      </c>
      <c r="C266"/>
      <c r="D266" s="269">
        <v>294.36</v>
      </c>
    </row>
    <row r="267" spans="1:4" ht="23.25">
      <c r="A267" s="19">
        <v>243609</v>
      </c>
      <c r="B267" s="20">
        <v>37977</v>
      </c>
      <c r="C267"/>
      <c r="D267" s="269">
        <v>294.36</v>
      </c>
    </row>
    <row r="268" spans="1:4" ht="23.25">
      <c r="A268" s="19">
        <v>243610</v>
      </c>
      <c r="B268" s="20">
        <v>37978</v>
      </c>
      <c r="C268"/>
      <c r="D268" s="269">
        <v>294.35</v>
      </c>
    </row>
    <row r="269" spans="1:4" ht="23.25">
      <c r="A269" s="19">
        <v>243611</v>
      </c>
      <c r="B269" s="20">
        <v>37979</v>
      </c>
      <c r="C269"/>
      <c r="D269" s="269">
        <v>294.35</v>
      </c>
    </row>
    <row r="270" spans="1:4" ht="23.25">
      <c r="A270" s="19">
        <v>243612</v>
      </c>
      <c r="B270" s="20">
        <v>37980</v>
      </c>
      <c r="C270"/>
      <c r="D270" s="269">
        <v>294.35</v>
      </c>
    </row>
    <row r="271" spans="1:4" ht="23.25">
      <c r="A271" s="19">
        <v>243613</v>
      </c>
      <c r="B271" s="20">
        <v>37981</v>
      </c>
      <c r="C271"/>
      <c r="D271" s="269">
        <v>294.35</v>
      </c>
    </row>
    <row r="272" spans="1:4" ht="23.25">
      <c r="A272" s="19">
        <v>243614</v>
      </c>
      <c r="B272" s="20">
        <v>37982</v>
      </c>
      <c r="C272"/>
      <c r="D272" s="269">
        <v>294.35</v>
      </c>
    </row>
    <row r="273" spans="1:4" ht="23.25">
      <c r="A273" s="19">
        <v>243615</v>
      </c>
      <c r="B273" s="20">
        <v>37983</v>
      </c>
      <c r="C273"/>
      <c r="D273" s="269">
        <v>294.35</v>
      </c>
    </row>
    <row r="274" spans="1:4" ht="23.25">
      <c r="A274" s="19">
        <v>243616</v>
      </c>
      <c r="B274" s="20">
        <v>37984</v>
      </c>
      <c r="C274"/>
      <c r="D274" s="269">
        <v>294.35</v>
      </c>
    </row>
    <row r="275" spans="1:4" ht="23.25">
      <c r="A275" s="19">
        <v>243617</v>
      </c>
      <c r="B275" s="20">
        <v>37985</v>
      </c>
      <c r="C275"/>
      <c r="D275" s="269">
        <v>294.35</v>
      </c>
    </row>
    <row r="276" spans="1:4" ht="23.25">
      <c r="A276" s="19">
        <v>243618</v>
      </c>
      <c r="B276" s="20">
        <v>37986</v>
      </c>
      <c r="C276"/>
      <c r="D276" s="269">
        <v>294.35</v>
      </c>
    </row>
    <row r="277" spans="1:4" ht="23.25">
      <c r="A277" s="19">
        <v>243619</v>
      </c>
      <c r="B277" s="20">
        <v>37987</v>
      </c>
      <c r="C277"/>
      <c r="D277" s="269">
        <v>294.35</v>
      </c>
    </row>
    <row r="278" spans="1:4" ht="23.25">
      <c r="A278" s="19">
        <v>243620</v>
      </c>
      <c r="B278" s="20">
        <v>37988</v>
      </c>
      <c r="C278"/>
      <c r="D278" s="269">
        <v>294.35</v>
      </c>
    </row>
    <row r="279" spans="1:4" ht="23.25">
      <c r="A279" s="19">
        <v>243621</v>
      </c>
      <c r="B279" s="20">
        <v>37989</v>
      </c>
      <c r="C279"/>
      <c r="D279" s="269">
        <v>294.35</v>
      </c>
    </row>
    <row r="280" spans="1:4" ht="23.25">
      <c r="A280" s="19">
        <v>243622</v>
      </c>
      <c r="B280" s="20">
        <v>37990</v>
      </c>
      <c r="C280"/>
      <c r="D280" s="269">
        <v>294.35</v>
      </c>
    </row>
    <row r="281" spans="1:4" ht="23.25">
      <c r="A281" s="19">
        <v>243623</v>
      </c>
      <c r="B281" s="20">
        <v>37991</v>
      </c>
      <c r="C281"/>
      <c r="D281" s="269">
        <v>294.35</v>
      </c>
    </row>
    <row r="282" spans="1:4" ht="23.25">
      <c r="A282" s="19">
        <v>243624</v>
      </c>
      <c r="B282" s="20">
        <v>37992</v>
      </c>
      <c r="C282"/>
      <c r="D282" s="269">
        <v>294.35</v>
      </c>
    </row>
    <row r="283" spans="1:4" ht="23.25">
      <c r="A283" s="19">
        <v>243625</v>
      </c>
      <c r="B283" s="20">
        <v>37993</v>
      </c>
      <c r="C283"/>
      <c r="D283" s="269">
        <v>294.35</v>
      </c>
    </row>
    <row r="284" spans="1:4" ht="23.25">
      <c r="A284" s="19">
        <v>243626</v>
      </c>
      <c r="B284" s="20">
        <v>37994</v>
      </c>
      <c r="C284"/>
      <c r="D284" s="269">
        <v>294.35</v>
      </c>
    </row>
    <row r="285" spans="1:5" ht="23.25">
      <c r="A285" s="19">
        <v>243627</v>
      </c>
      <c r="B285" s="20">
        <v>37995</v>
      </c>
      <c r="C285"/>
      <c r="D285" s="269">
        <v>294.36</v>
      </c>
      <c r="E285" s="25">
        <v>294.36</v>
      </c>
    </row>
    <row r="286" spans="1:4" ht="23.25">
      <c r="A286" s="19">
        <v>243628</v>
      </c>
      <c r="B286" s="20">
        <v>37996</v>
      </c>
      <c r="C286"/>
      <c r="D286" s="269">
        <v>294.35</v>
      </c>
    </row>
    <row r="287" spans="1:4" ht="23.25">
      <c r="A287" s="19">
        <v>243629</v>
      </c>
      <c r="B287" s="20">
        <v>37997</v>
      </c>
      <c r="C287"/>
      <c r="D287" s="269">
        <v>294.35</v>
      </c>
    </row>
    <row r="288" spans="1:4" ht="23.25">
      <c r="A288" s="19">
        <v>243630</v>
      </c>
      <c r="B288" s="20">
        <v>37998</v>
      </c>
      <c r="C288"/>
      <c r="D288" s="269">
        <v>294.35</v>
      </c>
    </row>
    <row r="289" spans="1:4" ht="23.25">
      <c r="A289" s="19">
        <v>243631</v>
      </c>
      <c r="B289" s="20">
        <v>37999</v>
      </c>
      <c r="C289"/>
      <c r="D289" s="269">
        <v>294.35</v>
      </c>
    </row>
    <row r="290" spans="1:4" ht="23.25">
      <c r="A290" s="19">
        <v>243632</v>
      </c>
      <c r="B290" s="20">
        <v>38000</v>
      </c>
      <c r="C290"/>
      <c r="D290" s="269">
        <v>294.35</v>
      </c>
    </row>
    <row r="291" spans="1:4" ht="23.25">
      <c r="A291" s="19">
        <v>243633</v>
      </c>
      <c r="B291" s="20">
        <v>38001</v>
      </c>
      <c r="C291"/>
      <c r="D291" s="269">
        <v>294.35</v>
      </c>
    </row>
    <row r="292" spans="1:4" ht="23.25">
      <c r="A292" s="19">
        <v>243634</v>
      </c>
      <c r="B292" s="20">
        <v>38002</v>
      </c>
      <c r="C292"/>
      <c r="D292" s="269">
        <v>294.35</v>
      </c>
    </row>
    <row r="293" spans="1:4" ht="23.25">
      <c r="A293" s="19">
        <v>243635</v>
      </c>
      <c r="B293" s="20">
        <v>38003</v>
      </c>
      <c r="C293"/>
      <c r="D293" s="269">
        <v>294.37</v>
      </c>
    </row>
    <row r="294" spans="1:4" ht="23.25">
      <c r="A294" s="19">
        <v>243636</v>
      </c>
      <c r="B294" s="20">
        <v>38004</v>
      </c>
      <c r="C294"/>
      <c r="D294" s="269">
        <v>294.37</v>
      </c>
    </row>
    <row r="295" spans="1:4" ht="23.25">
      <c r="A295" s="19">
        <v>243637</v>
      </c>
      <c r="B295" s="20">
        <v>38005</v>
      </c>
      <c r="C295"/>
      <c r="D295" s="269">
        <v>294.37</v>
      </c>
    </row>
    <row r="296" spans="1:4" ht="23.25">
      <c r="A296" s="19">
        <v>243638</v>
      </c>
      <c r="B296" s="20">
        <v>38006</v>
      </c>
      <c r="C296"/>
      <c r="D296" s="269">
        <v>294.37</v>
      </c>
    </row>
    <row r="297" spans="1:4" ht="23.25">
      <c r="A297" s="19">
        <v>243639</v>
      </c>
      <c r="B297" s="20">
        <v>38007</v>
      </c>
      <c r="C297"/>
      <c r="D297" s="269">
        <v>294.35</v>
      </c>
    </row>
    <row r="298" spans="1:4" ht="23.25">
      <c r="A298" s="19">
        <v>243640</v>
      </c>
      <c r="B298" s="20">
        <v>38008</v>
      </c>
      <c r="C298"/>
      <c r="D298" s="269">
        <v>294.35</v>
      </c>
    </row>
    <row r="299" spans="1:4" ht="23.25">
      <c r="A299" s="19">
        <v>243641</v>
      </c>
      <c r="B299" s="20">
        <v>38009</v>
      </c>
      <c r="C299"/>
      <c r="D299" s="269">
        <v>294.35</v>
      </c>
    </row>
    <row r="300" spans="1:4" ht="23.25">
      <c r="A300" s="19">
        <v>243642</v>
      </c>
      <c r="B300" s="20">
        <v>38010</v>
      </c>
      <c r="C300"/>
      <c r="D300" s="269">
        <v>294.35</v>
      </c>
    </row>
    <row r="301" spans="1:4" ht="23.25">
      <c r="A301" s="19">
        <v>243643</v>
      </c>
      <c r="B301" s="20">
        <v>38011</v>
      </c>
      <c r="C301"/>
      <c r="D301" s="269">
        <v>294.35</v>
      </c>
    </row>
    <row r="302" spans="1:4" ht="23.25">
      <c r="A302" s="19">
        <v>243644</v>
      </c>
      <c r="B302" s="20">
        <v>38012</v>
      </c>
      <c r="C302"/>
      <c r="D302" s="269">
        <v>294.35</v>
      </c>
    </row>
    <row r="303" spans="1:4" ht="23.25">
      <c r="A303" s="19">
        <v>243645</v>
      </c>
      <c r="B303" s="20">
        <v>38013</v>
      </c>
      <c r="C303"/>
      <c r="D303" s="269">
        <v>294.36</v>
      </c>
    </row>
    <row r="304" spans="1:4" ht="23.25">
      <c r="A304" s="19">
        <v>243646</v>
      </c>
      <c r="B304" s="20">
        <v>38014</v>
      </c>
      <c r="C304"/>
      <c r="D304" s="269">
        <v>294.36</v>
      </c>
    </row>
    <row r="305" spans="1:4" ht="23.25">
      <c r="A305" s="19">
        <v>243647</v>
      </c>
      <c r="B305" s="20">
        <v>38015</v>
      </c>
      <c r="C305"/>
      <c r="D305" s="269">
        <v>294.36</v>
      </c>
    </row>
    <row r="306" spans="1:4" ht="23.25">
      <c r="A306" s="19">
        <v>243648</v>
      </c>
      <c r="B306" s="20">
        <v>38016</v>
      </c>
      <c r="C306"/>
      <c r="D306" s="269">
        <v>294.35</v>
      </c>
    </row>
    <row r="307" spans="1:4" ht="23.25">
      <c r="A307" s="19">
        <v>243649</v>
      </c>
      <c r="B307" s="20">
        <v>38017</v>
      </c>
      <c r="C307"/>
      <c r="D307" s="269">
        <v>294.35</v>
      </c>
    </row>
    <row r="308" spans="1:4" ht="23.25">
      <c r="A308" s="19">
        <v>243650</v>
      </c>
      <c r="B308" s="20">
        <v>38018</v>
      </c>
      <c r="C308"/>
      <c r="D308" s="269">
        <v>294.35</v>
      </c>
    </row>
    <row r="309" spans="1:4" ht="23.25">
      <c r="A309" s="19">
        <v>243651</v>
      </c>
      <c r="B309" s="20">
        <v>38019</v>
      </c>
      <c r="C309"/>
      <c r="D309" s="269">
        <v>294.35</v>
      </c>
    </row>
    <row r="310" spans="1:4" ht="23.25">
      <c r="A310" s="19">
        <v>243652</v>
      </c>
      <c r="B310" s="20">
        <v>38020</v>
      </c>
      <c r="C310"/>
      <c r="D310" s="269">
        <v>294.35</v>
      </c>
    </row>
    <row r="311" spans="1:4" ht="23.25">
      <c r="A311" s="19">
        <v>243653</v>
      </c>
      <c r="B311" s="20">
        <v>38021</v>
      </c>
      <c r="C311"/>
      <c r="D311" s="269">
        <v>294.35</v>
      </c>
    </row>
    <row r="312" spans="1:4" ht="23.25">
      <c r="A312" s="19">
        <v>243654</v>
      </c>
      <c r="B312" s="20">
        <v>38022</v>
      </c>
      <c r="C312"/>
      <c r="D312" s="269">
        <v>294.35</v>
      </c>
    </row>
    <row r="313" spans="1:4" ht="23.25">
      <c r="A313" s="19">
        <v>243655</v>
      </c>
      <c r="B313" s="20">
        <v>38023</v>
      </c>
      <c r="C313"/>
      <c r="D313" s="269">
        <v>294.23</v>
      </c>
    </row>
    <row r="314" spans="1:4" ht="23.25">
      <c r="A314" s="19">
        <v>243656</v>
      </c>
      <c r="B314" s="20">
        <v>38024</v>
      </c>
      <c r="C314"/>
      <c r="D314" s="269">
        <v>294.32</v>
      </c>
    </row>
    <row r="315" spans="1:4" ht="23.25">
      <c r="A315" s="19">
        <v>243657</v>
      </c>
      <c r="B315" s="20">
        <v>38025</v>
      </c>
      <c r="C315"/>
      <c r="D315" s="269">
        <v>294.32</v>
      </c>
    </row>
    <row r="316" spans="1:4" ht="23.25">
      <c r="A316" s="19">
        <v>243658</v>
      </c>
      <c r="B316" s="20">
        <v>38026</v>
      </c>
      <c r="C316"/>
      <c r="D316" s="269">
        <v>294.32</v>
      </c>
    </row>
    <row r="317" spans="1:4" ht="23.25">
      <c r="A317" s="19">
        <v>243659</v>
      </c>
      <c r="B317" s="20">
        <v>38027</v>
      </c>
      <c r="C317"/>
      <c r="D317" s="269">
        <v>294.32</v>
      </c>
    </row>
    <row r="318" spans="1:4" ht="23.25">
      <c r="A318" s="19">
        <v>243660</v>
      </c>
      <c r="B318" s="20">
        <v>38028</v>
      </c>
      <c r="C318"/>
      <c r="D318" s="269">
        <v>294.32</v>
      </c>
    </row>
    <row r="319" spans="1:4" ht="23.25">
      <c r="A319" s="19">
        <v>243661</v>
      </c>
      <c r="B319" s="20">
        <v>38029</v>
      </c>
      <c r="C319"/>
      <c r="D319" s="269">
        <v>294.32</v>
      </c>
    </row>
    <row r="320" spans="1:4" ht="23.25">
      <c r="A320" s="19">
        <v>243662</v>
      </c>
      <c r="B320" s="20">
        <v>38030</v>
      </c>
      <c r="C320"/>
      <c r="D320" s="269">
        <v>294.32</v>
      </c>
    </row>
    <row r="321" spans="1:4" ht="23.25">
      <c r="A321" s="19">
        <v>243663</v>
      </c>
      <c r="B321" s="20">
        <v>38031</v>
      </c>
      <c r="C321"/>
      <c r="D321" s="269">
        <v>294.32</v>
      </c>
    </row>
    <row r="322" spans="1:4" ht="23.25">
      <c r="A322" s="19">
        <v>243664</v>
      </c>
      <c r="B322" s="20">
        <v>38032</v>
      </c>
      <c r="C322"/>
      <c r="D322" s="269">
        <v>294.32</v>
      </c>
    </row>
    <row r="323" spans="1:4" ht="23.25">
      <c r="A323" s="19">
        <v>243665</v>
      </c>
      <c r="B323" s="20">
        <v>38033</v>
      </c>
      <c r="C323"/>
      <c r="D323" s="269">
        <v>294.32</v>
      </c>
    </row>
    <row r="324" spans="1:4" ht="23.25">
      <c r="A324" s="19">
        <v>243666</v>
      </c>
      <c r="B324" s="20">
        <v>38034</v>
      </c>
      <c r="C324"/>
      <c r="D324" s="269">
        <v>294.32</v>
      </c>
    </row>
    <row r="325" spans="1:4" ht="23.25">
      <c r="A325" s="19">
        <v>243667</v>
      </c>
      <c r="B325" s="20">
        <v>38035</v>
      </c>
      <c r="C325"/>
      <c r="D325" s="269">
        <v>294.32</v>
      </c>
    </row>
    <row r="326" spans="1:4" ht="23.25">
      <c r="A326" s="19">
        <v>243668</v>
      </c>
      <c r="B326" s="20">
        <v>38036</v>
      </c>
      <c r="C326"/>
      <c r="D326" s="269">
        <v>294.32</v>
      </c>
    </row>
    <row r="327" spans="1:4" ht="23.25">
      <c r="A327" s="19">
        <v>243669</v>
      </c>
      <c r="B327" s="20">
        <v>38037</v>
      </c>
      <c r="C327"/>
      <c r="D327" s="269">
        <v>294.29</v>
      </c>
    </row>
    <row r="328" spans="1:4" ht="23.25">
      <c r="A328" s="19">
        <v>243670</v>
      </c>
      <c r="B328" s="20">
        <v>38038</v>
      </c>
      <c r="C328"/>
      <c r="D328" s="269">
        <v>294.24</v>
      </c>
    </row>
    <row r="329" spans="1:5" ht="23.25">
      <c r="A329" s="19">
        <v>243671</v>
      </c>
      <c r="B329" s="20">
        <v>38039</v>
      </c>
      <c r="C329"/>
      <c r="D329" s="269">
        <v>294.22</v>
      </c>
      <c r="E329" s="25">
        <v>294.22</v>
      </c>
    </row>
    <row r="330" spans="1:4" ht="23.25">
      <c r="A330" s="19">
        <v>243672</v>
      </c>
      <c r="B330" s="20">
        <v>38040</v>
      </c>
      <c r="C330"/>
      <c r="D330" s="269">
        <v>294.22</v>
      </c>
    </row>
    <row r="331" spans="1:4" ht="23.25">
      <c r="A331" s="19">
        <v>243673</v>
      </c>
      <c r="B331" s="20">
        <v>38041</v>
      </c>
      <c r="C331"/>
      <c r="D331" s="269">
        <v>294.22</v>
      </c>
    </row>
    <row r="332" spans="1:4" ht="23.25">
      <c r="A332" s="19">
        <v>243674</v>
      </c>
      <c r="B332" s="20">
        <v>38042</v>
      </c>
      <c r="C332"/>
      <c r="D332" s="269">
        <v>294.22</v>
      </c>
    </row>
    <row r="333" spans="1:4" ht="23.25">
      <c r="A333" s="19">
        <v>243675</v>
      </c>
      <c r="B333" s="20">
        <v>38043</v>
      </c>
      <c r="C333"/>
      <c r="D333" s="269">
        <v>294.22</v>
      </c>
    </row>
    <row r="334" spans="1:4" ht="23.25">
      <c r="A334" s="19">
        <v>243676</v>
      </c>
      <c r="B334" s="20">
        <v>38044</v>
      </c>
      <c r="C334"/>
      <c r="D334" s="269">
        <v>294.22</v>
      </c>
    </row>
    <row r="335" spans="1:4" ht="23.25">
      <c r="A335" s="19">
        <v>243677</v>
      </c>
      <c r="B335" s="20">
        <v>38045</v>
      </c>
      <c r="C335"/>
      <c r="D335" s="269">
        <v>294.22</v>
      </c>
    </row>
    <row r="336" spans="1:4" ht="23.25">
      <c r="A336" s="19" t="s">
        <v>128</v>
      </c>
      <c r="B336" s="20">
        <v>38046</v>
      </c>
      <c r="C336"/>
      <c r="D336" s="269">
        <v>294.23</v>
      </c>
    </row>
    <row r="337" spans="1:4" ht="23.25">
      <c r="A337" s="19">
        <v>243678</v>
      </c>
      <c r="B337" s="20">
        <v>38047</v>
      </c>
      <c r="C337"/>
      <c r="D337" s="269">
        <v>294.25</v>
      </c>
    </row>
    <row r="338" spans="1:4" ht="23.25">
      <c r="A338" s="19">
        <v>243679</v>
      </c>
      <c r="B338" s="20">
        <v>38048</v>
      </c>
      <c r="C338"/>
      <c r="D338" s="269">
        <v>294.25</v>
      </c>
    </row>
    <row r="339" spans="1:4" ht="23.25">
      <c r="A339" s="19">
        <v>243680</v>
      </c>
      <c r="B339" s="20">
        <v>38049</v>
      </c>
      <c r="C339"/>
      <c r="D339" s="269">
        <v>294.24</v>
      </c>
    </row>
    <row r="340" spans="1:4" ht="23.25">
      <c r="A340" s="19">
        <v>243681</v>
      </c>
      <c r="B340" s="20">
        <v>38050</v>
      </c>
      <c r="C340"/>
      <c r="D340" s="269">
        <v>294.24</v>
      </c>
    </row>
    <row r="341" spans="1:5" ht="23.25">
      <c r="A341" s="19">
        <v>243682</v>
      </c>
      <c r="B341" s="20">
        <v>38051</v>
      </c>
      <c r="C341"/>
      <c r="D341" s="269">
        <v>294.21</v>
      </c>
      <c r="E341" s="25">
        <v>294.21</v>
      </c>
    </row>
    <row r="342" spans="1:4" ht="23.25">
      <c r="A342" s="19">
        <v>243683</v>
      </c>
      <c r="B342" s="20">
        <v>38052</v>
      </c>
      <c r="C342"/>
      <c r="D342" s="269">
        <v>294.24</v>
      </c>
    </row>
    <row r="343" spans="1:4" ht="23.25">
      <c r="A343" s="19">
        <v>243684</v>
      </c>
      <c r="B343" s="20">
        <v>38053</v>
      </c>
      <c r="C343"/>
      <c r="D343" s="269">
        <v>294.24</v>
      </c>
    </row>
    <row r="344" spans="1:4" ht="23.25">
      <c r="A344" s="19">
        <v>243685</v>
      </c>
      <c r="B344" s="20">
        <v>38054</v>
      </c>
      <c r="C344"/>
      <c r="D344" s="269">
        <v>294.24</v>
      </c>
    </row>
    <row r="345" spans="1:4" ht="23.25">
      <c r="A345" s="19">
        <v>243686</v>
      </c>
      <c r="B345" s="20">
        <v>38055</v>
      </c>
      <c r="C345"/>
      <c r="D345" s="269">
        <v>294.24</v>
      </c>
    </row>
    <row r="346" spans="1:4" ht="23.25">
      <c r="A346" s="19">
        <v>243687</v>
      </c>
      <c r="B346" s="20">
        <v>38056</v>
      </c>
      <c r="C346"/>
      <c r="D346" s="269">
        <v>294.22</v>
      </c>
    </row>
    <row r="347" spans="1:4" ht="23.25">
      <c r="A347" s="19">
        <v>243688</v>
      </c>
      <c r="B347" s="20">
        <v>38057</v>
      </c>
      <c r="C347"/>
      <c r="D347" s="269">
        <v>294.22</v>
      </c>
    </row>
    <row r="348" spans="1:4" ht="23.25">
      <c r="A348" s="19">
        <v>243689</v>
      </c>
      <c r="B348" s="20">
        <v>38058</v>
      </c>
      <c r="C348"/>
      <c r="D348" s="269">
        <v>294.21</v>
      </c>
    </row>
    <row r="349" spans="1:4" ht="23.25">
      <c r="A349" s="19">
        <v>243690</v>
      </c>
      <c r="B349" s="20">
        <v>38059</v>
      </c>
      <c r="C349"/>
      <c r="D349" s="269">
        <v>294.2</v>
      </c>
    </row>
    <row r="350" spans="1:4" ht="23.25">
      <c r="A350" s="19">
        <v>243691</v>
      </c>
      <c r="B350" s="20">
        <v>38060</v>
      </c>
      <c r="C350"/>
      <c r="D350" s="269">
        <v>294.2</v>
      </c>
    </row>
    <row r="351" spans="1:4" ht="23.25">
      <c r="A351" s="19">
        <v>243692</v>
      </c>
      <c r="B351" s="20">
        <v>38061</v>
      </c>
      <c r="C351"/>
      <c r="D351" s="269">
        <v>294.2</v>
      </c>
    </row>
    <row r="352" spans="1:4" ht="23.25">
      <c r="A352" s="19">
        <v>243693</v>
      </c>
      <c r="B352" s="20">
        <v>38062</v>
      </c>
      <c r="C352"/>
      <c r="D352" s="269">
        <v>294.2</v>
      </c>
    </row>
    <row r="353" spans="1:4" ht="23.25">
      <c r="A353" s="19">
        <v>243694</v>
      </c>
      <c r="B353" s="20">
        <v>38063</v>
      </c>
      <c r="C353"/>
      <c r="D353" s="269">
        <v>294.2</v>
      </c>
    </row>
    <row r="354" spans="1:4" ht="23.25">
      <c r="A354" s="19">
        <v>243695</v>
      </c>
      <c r="B354" s="20">
        <v>38064</v>
      </c>
      <c r="C354"/>
      <c r="D354" s="269">
        <v>294.2</v>
      </c>
    </row>
    <row r="355" spans="1:4" ht="23.25">
      <c r="A355" s="19">
        <v>243696</v>
      </c>
      <c r="B355" s="20">
        <v>38065</v>
      </c>
      <c r="C355"/>
      <c r="D355" s="269">
        <v>294.2</v>
      </c>
    </row>
    <row r="356" spans="1:4" ht="23.25">
      <c r="A356" s="19">
        <v>243697</v>
      </c>
      <c r="B356" s="20">
        <v>38066</v>
      </c>
      <c r="C356"/>
      <c r="D356" s="269">
        <v>294.2</v>
      </c>
    </row>
    <row r="357" spans="1:4" ht="23.25">
      <c r="A357" s="19">
        <v>243698</v>
      </c>
      <c r="B357" s="20">
        <v>38067</v>
      </c>
      <c r="C357"/>
      <c r="D357" s="269">
        <v>294.21</v>
      </c>
    </row>
    <row r="358" spans="1:4" ht="23.25">
      <c r="A358" s="19">
        <v>243699</v>
      </c>
      <c r="B358" s="20">
        <v>38068</v>
      </c>
      <c r="C358"/>
      <c r="D358" s="269">
        <v>294.21</v>
      </c>
    </row>
    <row r="359" spans="1:4" ht="23.25">
      <c r="A359" s="19">
        <v>243700</v>
      </c>
      <c r="B359" s="20">
        <v>38069</v>
      </c>
      <c r="C359"/>
      <c r="D359" s="269">
        <v>294.21</v>
      </c>
    </row>
    <row r="360" spans="1:4" ht="23.25">
      <c r="A360" s="19">
        <v>243701</v>
      </c>
      <c r="B360" s="20">
        <v>38070</v>
      </c>
      <c r="C360"/>
      <c r="D360" s="269">
        <v>294.2</v>
      </c>
    </row>
    <row r="361" spans="1:4" ht="23.25">
      <c r="A361" s="19">
        <v>243702</v>
      </c>
      <c r="B361" s="20">
        <v>38071</v>
      </c>
      <c r="C361"/>
      <c r="D361" s="269">
        <v>294.2</v>
      </c>
    </row>
    <row r="362" spans="1:4" ht="23.25">
      <c r="A362" s="19">
        <v>243703</v>
      </c>
      <c r="B362" s="20">
        <v>38072</v>
      </c>
      <c r="C362"/>
      <c r="D362" s="269">
        <v>294.2</v>
      </c>
    </row>
    <row r="363" spans="1:4" ht="23.25">
      <c r="A363" s="19">
        <v>243704</v>
      </c>
      <c r="B363" s="20">
        <v>38073</v>
      </c>
      <c r="C363"/>
      <c r="D363" s="269">
        <v>294.2</v>
      </c>
    </row>
    <row r="364" spans="1:4" ht="23.25">
      <c r="A364" s="19">
        <v>243705</v>
      </c>
      <c r="B364" s="20">
        <v>38074</v>
      </c>
      <c r="C364"/>
      <c r="D364" s="269">
        <v>294.2</v>
      </c>
    </row>
    <row r="365" spans="1:4" ht="23.25">
      <c r="A365" s="19">
        <v>243706</v>
      </c>
      <c r="B365" s="20">
        <v>38075</v>
      </c>
      <c r="C365"/>
      <c r="D365" s="269">
        <v>294.19</v>
      </c>
    </row>
    <row r="366" spans="1:4" ht="23.25">
      <c r="A366" s="19">
        <v>243707</v>
      </c>
      <c r="B366" s="20">
        <v>38076</v>
      </c>
      <c r="C366"/>
      <c r="D366" s="269">
        <v>294.19</v>
      </c>
    </row>
    <row r="367" spans="1:4" ht="23.25">
      <c r="A367" s="19">
        <v>243708</v>
      </c>
      <c r="B367" s="20">
        <v>38077</v>
      </c>
      <c r="C367"/>
      <c r="D367" s="269">
        <v>294.19</v>
      </c>
    </row>
    <row r="368" spans="1:5" ht="21">
      <c r="A368" s="19"/>
      <c r="E368" s="32"/>
    </row>
  </sheetData>
  <sheetProtection/>
  <mergeCells count="2">
    <mergeCell ref="Q18:X18"/>
    <mergeCell ref="Q19:X19"/>
  </mergeCells>
  <printOptions/>
  <pageMargins left="1.3779527559055118" right="0.1968503937007874" top="0.3937007874015748" bottom="0.3937007874015748" header="0.4330708661417323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</dc:creator>
  <cp:keywords/>
  <dc:description/>
  <cp:lastModifiedBy>Admin_TK</cp:lastModifiedBy>
  <cp:lastPrinted>2004-10-29T02:50:33Z</cp:lastPrinted>
  <dcterms:created xsi:type="dcterms:W3CDTF">1998-06-29T08:23:08Z</dcterms:created>
  <dcterms:modified xsi:type="dcterms:W3CDTF">2024-06-06T04:51:42Z</dcterms:modified>
  <cp:category/>
  <cp:version/>
  <cp:contentType/>
  <cp:contentStatus/>
</cp:coreProperties>
</file>