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65" sheetId="1" r:id="rId1"/>
    <sheet name="Y.65-H.05" sheetId="2" r:id="rId2"/>
  </sheets>
  <definedNames>
    <definedName name="_Regression_Int" localSheetId="1" hidden="1">1</definedName>
    <definedName name="Print_Area_MI">'Y.65-H.05'!$A$1:$N$36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<sst xmlns="http://schemas.openxmlformats.org/spreadsheetml/2006/main" count="30" uniqueCount="25">
  <si>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</si>
  <si>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</si>
  <si>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</si>
  <si>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</si>
  <si>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</si>
  <si>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</si>
  <si>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</si>
  <si>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</si>
  <si>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</si>
  <si>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</si>
  <si>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</si>
  <si>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</si>
  <si>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</si>
  <si>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</si>
  <si>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</si>
  <si>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</si>
  <si>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</si>
  <si>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</si>
  <si>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</si>
  <si>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</si>
  <si>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</si>
  <si>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น้ำปี้ (Y.65)</t>
  </si>
  <si>
    <t xml:space="preserve"> พี้นที่รับน้ำ    124    ตร.กม. </t>
  </si>
  <si>
    <t>เปิดสำรวจปริมาณน้ำ เมื่อ ปี2561</t>
  </si>
  <si>
    <t>สถานี Y.65  :  น้ำปี้  บ้านรพี้ใต้ อ.บ้านหลวง จ.น่าน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</si>
</sst>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7" fillId="19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1" fontId="27" fillId="5" borderId="15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0" xfId="0" applyNumberFormat="1" applyFont="1" applyFill="1" applyBorder="1" applyAlignment="1" applyProtection="1">
      <alignment horizontal="center"/>
      <protection/>
    </xf>
    <xf numFmtId="1" fontId="23" fillId="0" borderId="20" xfId="0" applyNumberFormat="1" applyFont="1" applyFill="1" applyBorder="1" applyAlignment="1" applyProtection="1">
      <alignment horizontal="center"/>
      <protection/>
    </xf>
    <xf numFmtId="236" fontId="27" fillId="19" borderId="18" xfId="0" applyNumberFormat="1" applyFont="1" applyFill="1" applyBorder="1" applyAlignment="1" applyProtection="1">
      <alignment horizontal="center" vertical="center"/>
      <protection/>
    </xf>
    <xf numFmtId="236" fontId="27" fillId="19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Y.65 น้ำปี้ บ้านพี้ใต้ อ.บ้านหลวง จ.น่าน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35"/>
          <c:w val="0.871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'Y.65-H.05'!$A$7:$A$16</c:f>
              <c:numCache>
                <c:ptCount val="10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  <c:pt idx="5">
                  <c:v>2566</c:v>
                </c:pt>
                <c:pt idx="6">
                  <c:v>2567</c:v>
                </c:pt>
                <c:pt idx="7">
                  <c:v>2568</c:v>
                </c:pt>
                <c:pt idx="8">
                  <c:v>2569</c:v>
                </c:pt>
                <c:pt idx="9">
                  <c:v>2570</c:v>
                </c:pt>
              </c:numCache>
            </c:numRef>
          </c:cat>
          <c:val>
            <c:numRef>
              <c:f>'Y.65-H.05'!$N$7:$N$16</c:f>
              <c:numCache>
                <c:ptCount val="10"/>
                <c:pt idx="0">
                  <c:v>43.74999999999999</c:v>
                </c:pt>
                <c:pt idx="1">
                  <c:v>40.6</c:v>
                </c:pt>
              </c:numCache>
            </c:numRef>
          </c:val>
        </c:ser>
        <c:gapWidth val="100"/>
        <c:axId val="1929604"/>
        <c:axId val="17366437"/>
      </c:barChart>
      <c:lineChart>
        <c:grouping val="standard"/>
        <c:varyColors val="0"/>
        <c:ser>
          <c:idx val="1"/>
          <c:order val="1"/>
          <c:tx>
            <c:v>ค่าเฉลี่ย 148.9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'Y.65-H.05'!$A$7:$A$16</c:f>
              <c:numCache>
                <c:ptCount val="10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  <c:pt idx="5">
                  <c:v>2566</c:v>
                </c:pt>
                <c:pt idx="6">
                  <c:v>2567</c:v>
                </c:pt>
                <c:pt idx="7">
                  <c:v>2568</c:v>
                </c:pt>
                <c:pt idx="8">
                  <c:v>2569</c:v>
                </c:pt>
                <c:pt idx="9">
                  <c:v>2570</c:v>
                </c:pt>
              </c:numCache>
            </c:numRef>
          </c:cat>
          <c:val>
            <c:numRef>
              <c:f>'Y.65-H.05'!$P$7:$P$16</c:f>
              <c:numCache>
                <c:ptCount val="10"/>
                <c:pt idx="0">
                  <c:v>43.74999999999999</c:v>
                </c:pt>
                <c:pt idx="1">
                  <c:v>43.74999999999999</c:v>
                </c:pt>
                <c:pt idx="2">
                  <c:v>43.74999999999999</c:v>
                </c:pt>
                <c:pt idx="3">
                  <c:v>43.74999999999999</c:v>
                </c:pt>
                <c:pt idx="4">
                  <c:v>43.74999999999999</c:v>
                </c:pt>
                <c:pt idx="5">
                  <c:v>43.74999999999999</c:v>
                </c:pt>
                <c:pt idx="6">
                  <c:v>43.74999999999999</c:v>
                </c:pt>
                <c:pt idx="7">
                  <c:v>43.74999999999999</c:v>
                </c:pt>
                <c:pt idx="8">
                  <c:v>43.74999999999999</c:v>
                </c:pt>
                <c:pt idx="9">
                  <c:v>43.74999999999999</c:v>
                </c:pt>
              </c:numCache>
            </c:numRef>
          </c:val>
          <c:smooth val="0"/>
        </c:ser>
        <c:axId val="1929604"/>
        <c:axId val="17366437"/>
      </c:lineChart>
      <c:catAx>
        <c:axId val="1929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366437"/>
        <c:crossesAt val="0"/>
        <c:auto val="1"/>
        <c:lblOffset val="100"/>
        <c:tickLblSkip val="1"/>
        <c:noMultiLvlLbl val="0"/>
      </c:catAx>
      <c:valAx>
        <c:axId val="1736643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604"/>
        <c:crossesAt val="1"/>
        <c:crossBetween val="between"/>
        <c:dispUnits/>
        <c:majorUnit val="1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35"/>
          <c:y val="0.894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4"/>
  <sheetViews>
    <sheetView showGridLines="0" tabSelected="1" zoomScalePageLayoutView="0" workbookViewId="0" topLeftCell="A4">
      <selection activeCell="S10" sqref="S10:S1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22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2561</v>
      </c>
      <c r="B7" s="34">
        <v>2.29</v>
      </c>
      <c r="C7" s="34">
        <v>2.52</v>
      </c>
      <c r="D7" s="34">
        <v>2.91</v>
      </c>
      <c r="E7" s="34">
        <v>6.18</v>
      </c>
      <c r="F7" s="34">
        <v>14.37</v>
      </c>
      <c r="G7" s="34">
        <v>2.6</v>
      </c>
      <c r="H7" s="34">
        <v>5.97</v>
      </c>
      <c r="I7" s="34">
        <v>2.47</v>
      </c>
      <c r="J7" s="34">
        <v>1.58</v>
      </c>
      <c r="K7" s="34">
        <v>1.23</v>
      </c>
      <c r="L7" s="34">
        <v>0.8</v>
      </c>
      <c r="M7" s="34">
        <v>0.83</v>
      </c>
      <c r="N7" s="35">
        <f>SUM(B7:M7)</f>
        <v>43.74999999999999</v>
      </c>
      <c r="O7" s="36">
        <f aca="true" t="shared" si="0" ref="O7:O16">+N7*0.0317097</f>
        <v>1.3872993749999998</v>
      </c>
      <c r="P7" s="37">
        <f aca="true" t="shared" si="1" ref="P7:P39">$N$45</f>
        <v>43.74999999999999</v>
      </c>
    </row>
    <row r="8" spans="1:16" ht="15" customHeight="1">
      <c r="A8" s="45">
        <v>2562</v>
      </c>
      <c r="B8" s="42">
        <v>0.5</v>
      </c>
      <c r="C8" s="42">
        <v>0.4</v>
      </c>
      <c r="D8" s="42">
        <v>0.4</v>
      </c>
      <c r="E8" s="42">
        <v>4</v>
      </c>
      <c r="F8" s="42">
        <v>17.1</v>
      </c>
      <c r="G8" s="42">
        <v>13.6</v>
      </c>
      <c r="H8" s="42">
        <v>2.1</v>
      </c>
      <c r="I8" s="42">
        <v>1.5</v>
      </c>
      <c r="J8" s="42">
        <v>1</v>
      </c>
      <c r="K8" s="42">
        <v>0.5</v>
      </c>
      <c r="L8" s="42">
        <v>0.4</v>
      </c>
      <c r="M8" s="42">
        <v>0.3</v>
      </c>
      <c r="N8" s="43">
        <f>SUM(B8:M8)</f>
        <v>41.8</v>
      </c>
      <c r="O8" s="44">
        <f t="shared" si="0"/>
        <v>1.32546546</v>
      </c>
      <c r="P8" s="37">
        <f t="shared" si="1"/>
        <v>43.74999999999999</v>
      </c>
    </row>
    <row r="9" spans="1:16" ht="15" customHeight="1">
      <c r="A9" s="32">
        <v>2563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36">
        <f t="shared" si="0"/>
        <v>0</v>
      </c>
      <c r="P9" s="37">
        <f t="shared" si="1"/>
        <v>43.74999999999999</v>
      </c>
    </row>
    <row r="10" spans="1:16" ht="15" customHeight="1">
      <c r="A10" s="32">
        <v>2564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36">
        <f t="shared" si="0"/>
        <v>0</v>
      </c>
      <c r="P10" s="37">
        <f t="shared" si="1"/>
        <v>43.74999999999999</v>
      </c>
    </row>
    <row r="11" spans="1:16" ht="15" customHeight="1">
      <c r="A11" s="32">
        <v>2565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6">
        <f t="shared" si="0"/>
        <v>0</v>
      </c>
      <c r="P11" s="37">
        <f t="shared" si="1"/>
        <v>43.74999999999999</v>
      </c>
    </row>
    <row r="12" spans="1:16" ht="15" customHeight="1">
      <c r="A12" s="32">
        <v>2566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>
        <f t="shared" si="0"/>
        <v>0</v>
      </c>
      <c r="P12" s="37">
        <f t="shared" si="1"/>
        <v>43.74999999999999</v>
      </c>
    </row>
    <row r="13" spans="1:16" ht="15" customHeight="1">
      <c r="A13" s="32">
        <v>2567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6">
        <f t="shared" si="0"/>
        <v>0</v>
      </c>
      <c r="P13" s="37">
        <f t="shared" si="1"/>
        <v>43.74999999999999</v>
      </c>
    </row>
    <row r="14" spans="1:16" ht="15" customHeight="1">
      <c r="A14" s="32">
        <v>2568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>
        <f t="shared" si="0"/>
        <v>0</v>
      </c>
      <c r="P14" s="37">
        <f t="shared" si="1"/>
        <v>43.74999999999999</v>
      </c>
    </row>
    <row r="15" spans="1:16" ht="15" customHeight="1">
      <c r="A15" s="32">
        <v>2569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>
        <f t="shared" si="0"/>
        <v>0</v>
      </c>
      <c r="P15" s="37">
        <f t="shared" si="1"/>
        <v>43.74999999999999</v>
      </c>
    </row>
    <row r="16" spans="1:16" ht="15" customHeight="1">
      <c r="A16" s="32">
        <v>2570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36">
        <f t="shared" si="0"/>
        <v>0</v>
      </c>
      <c r="P16" s="37">
        <f t="shared" si="1"/>
        <v>43.74999999999999</v>
      </c>
    </row>
    <row r="17" spans="1:16" ht="15" customHeight="1">
      <c r="A17" s="32">
        <v>2571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>
        <f aca="true" t="shared" si="2" ref="O17:O40">+N17*0.0317097</f>
        <v>0</v>
      </c>
      <c r="P17" s="37">
        <f t="shared" si="1"/>
        <v>43.74999999999999</v>
      </c>
    </row>
    <row r="18" spans="1:16" ht="15" customHeight="1">
      <c r="A18" s="32">
        <v>2572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>
        <f t="shared" si="2"/>
        <v>0</v>
      </c>
      <c r="P18" s="37">
        <f t="shared" si="1"/>
        <v>43.74999999999999</v>
      </c>
    </row>
    <row r="19" spans="1:16" ht="15" customHeight="1">
      <c r="A19" s="32">
        <v>2573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>
        <f t="shared" si="2"/>
        <v>0</v>
      </c>
      <c r="P19" s="37">
        <f t="shared" si="1"/>
        <v>43.74999999999999</v>
      </c>
    </row>
    <row r="20" spans="1:16" ht="15" customHeight="1">
      <c r="A20" s="32">
        <v>2574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>
        <f t="shared" si="2"/>
        <v>0</v>
      </c>
      <c r="P20" s="37">
        <f t="shared" si="1"/>
        <v>43.74999999999999</v>
      </c>
    </row>
    <row r="21" spans="1:16" ht="15" customHeight="1">
      <c r="A21" s="32">
        <v>2575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>
        <f t="shared" si="2"/>
        <v>0</v>
      </c>
      <c r="P21" s="37">
        <f t="shared" si="1"/>
        <v>43.74999999999999</v>
      </c>
    </row>
    <row r="22" spans="1:16" ht="15" customHeight="1">
      <c r="A22" s="32">
        <v>2576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>
        <f t="shared" si="2"/>
        <v>0</v>
      </c>
      <c r="P22" s="37">
        <f t="shared" si="1"/>
        <v>43.74999999999999</v>
      </c>
    </row>
    <row r="23" spans="1:16" ht="15" customHeight="1">
      <c r="A23" s="32">
        <v>2577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>
        <f t="shared" si="2"/>
        <v>0</v>
      </c>
      <c r="P23" s="37">
        <f t="shared" si="1"/>
        <v>43.74999999999999</v>
      </c>
    </row>
    <row r="24" spans="1:16" ht="15" customHeight="1">
      <c r="A24" s="32">
        <v>2578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>
        <f t="shared" si="2"/>
        <v>0</v>
      </c>
      <c r="P24" s="37">
        <f t="shared" si="1"/>
        <v>43.74999999999999</v>
      </c>
    </row>
    <row r="25" spans="1:16" ht="15" customHeight="1">
      <c r="A25" s="32">
        <v>2579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>
        <f t="shared" si="2"/>
        <v>0</v>
      </c>
      <c r="P25" s="37">
        <f t="shared" si="1"/>
        <v>43.74999999999999</v>
      </c>
    </row>
    <row r="26" spans="1:16" ht="15" customHeight="1">
      <c r="A26" s="32">
        <v>2580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>
        <f t="shared" si="2"/>
        <v>0</v>
      </c>
      <c r="P26" s="37">
        <f t="shared" si="1"/>
        <v>43.74999999999999</v>
      </c>
    </row>
    <row r="27" spans="1:16" ht="15" customHeight="1">
      <c r="A27" s="32">
        <v>2581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>
        <f t="shared" si="2"/>
        <v>0</v>
      </c>
      <c r="P27" s="37">
        <f t="shared" si="1"/>
        <v>43.74999999999999</v>
      </c>
    </row>
    <row r="28" spans="1:16" ht="15" customHeight="1">
      <c r="A28" s="32">
        <v>2582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>
        <f t="shared" si="2"/>
        <v>0</v>
      </c>
      <c r="P28" s="37">
        <f t="shared" si="1"/>
        <v>43.74999999999999</v>
      </c>
    </row>
    <row r="29" spans="1:16" ht="15" customHeight="1">
      <c r="A29" s="32">
        <v>2583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>
        <f t="shared" si="2"/>
        <v>0</v>
      </c>
      <c r="P29" s="37">
        <f t="shared" si="1"/>
        <v>43.74999999999999</v>
      </c>
    </row>
    <row r="30" spans="1:16" ht="15" customHeight="1">
      <c r="A30" s="32">
        <v>2584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>
        <f t="shared" si="2"/>
        <v>0</v>
      </c>
      <c r="P30" s="37">
        <f t="shared" si="1"/>
        <v>43.74999999999999</v>
      </c>
    </row>
    <row r="31" spans="1:16" ht="15" customHeight="1">
      <c r="A31" s="32">
        <v>2585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>
        <f t="shared" si="2"/>
        <v>0</v>
      </c>
      <c r="P31" s="37">
        <f t="shared" si="1"/>
        <v>43.74999999999999</v>
      </c>
    </row>
    <row r="32" spans="1:16" ht="15" customHeight="1">
      <c r="A32" s="32">
        <v>2586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>
        <f t="shared" si="2"/>
        <v>0</v>
      </c>
      <c r="P32" s="37">
        <f t="shared" si="1"/>
        <v>43.74999999999999</v>
      </c>
    </row>
    <row r="33" spans="1:16" ht="15" customHeight="1">
      <c r="A33" s="32">
        <v>2587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>
        <f t="shared" si="2"/>
        <v>0</v>
      </c>
      <c r="P33" s="37">
        <f t="shared" si="1"/>
        <v>43.74999999999999</v>
      </c>
    </row>
    <row r="34" spans="1:16" ht="15" customHeight="1">
      <c r="A34" s="32">
        <v>2588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>
        <f t="shared" si="2"/>
        <v>0</v>
      </c>
      <c r="P34" s="37">
        <f t="shared" si="1"/>
        <v>43.74999999999999</v>
      </c>
    </row>
    <row r="35" spans="1:16" ht="15" customHeight="1">
      <c r="A35" s="32">
        <v>2589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>
        <f t="shared" si="2"/>
        <v>0</v>
      </c>
      <c r="P35" s="37">
        <f t="shared" si="1"/>
        <v>43.74999999999999</v>
      </c>
    </row>
    <row r="36" spans="1:16" ht="15" customHeight="1">
      <c r="A36" s="32">
        <v>2590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>
        <f t="shared" si="2"/>
        <v>0</v>
      </c>
      <c r="P36" s="37">
        <f t="shared" si="1"/>
        <v>43.74999999999999</v>
      </c>
    </row>
    <row r="37" spans="1:16" ht="15" customHeight="1">
      <c r="A37" s="32">
        <v>2591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>
        <f t="shared" si="2"/>
        <v>0</v>
      </c>
      <c r="P37" s="37">
        <f t="shared" si="1"/>
        <v>43.74999999999999</v>
      </c>
    </row>
    <row r="38" spans="1:16" ht="15" customHeight="1">
      <c r="A38" s="32">
        <v>2592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>
        <f t="shared" si="2"/>
        <v>0</v>
      </c>
      <c r="P38" s="37">
        <f t="shared" si="1"/>
        <v>43.74999999999999</v>
      </c>
    </row>
    <row r="39" spans="1:16" ht="15" customHeight="1">
      <c r="A39" s="32">
        <v>2593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>
        <f t="shared" si="2"/>
        <v>0</v>
      </c>
      <c r="P39" s="37">
        <f t="shared" si="1"/>
        <v>43.74999999999999</v>
      </c>
    </row>
    <row r="40" spans="1:16" ht="15" customHeight="1">
      <c r="A40" s="32">
        <v>2594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3"/>
      <c r="O40" s="44">
        <f t="shared" si="2"/>
        <v>0</v>
      </c>
      <c r="P40" s="37"/>
    </row>
    <row r="41" spans="1:16" ht="15" customHeight="1">
      <c r="A41" s="32">
        <v>2595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41"/>
      <c r="P41" s="40"/>
    </row>
    <row r="42" spans="1:16" ht="15" customHeight="1">
      <c r="A42" s="32">
        <v>2596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41"/>
      <c r="P42" s="40"/>
    </row>
    <row r="43" spans="1:16" ht="15" customHeight="1">
      <c r="A43" s="32">
        <v>2597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41"/>
      <c r="P43" s="40"/>
    </row>
    <row r="44" spans="1:16" ht="15" customHeight="1">
      <c r="A44" s="33" t="s">
        <v>19</v>
      </c>
      <c r="B44" s="38">
        <f>MAX(B7)</f>
        <v>2.29</v>
      </c>
      <c r="C44" s="38">
        <f aca="true" t="shared" si="3" ref="C44:N44">MAX(C7)</f>
        <v>2.52</v>
      </c>
      <c r="D44" s="38">
        <f t="shared" si="3"/>
        <v>2.91</v>
      </c>
      <c r="E44" s="38">
        <f t="shared" si="3"/>
        <v>6.18</v>
      </c>
      <c r="F44" s="38">
        <f t="shared" si="3"/>
        <v>14.37</v>
      </c>
      <c r="G44" s="38">
        <f t="shared" si="3"/>
        <v>2.6</v>
      </c>
      <c r="H44" s="38">
        <f t="shared" si="3"/>
        <v>5.97</v>
      </c>
      <c r="I44" s="38">
        <f t="shared" si="3"/>
        <v>2.47</v>
      </c>
      <c r="J44" s="38">
        <f t="shared" si="3"/>
        <v>1.58</v>
      </c>
      <c r="K44" s="38">
        <f t="shared" si="3"/>
        <v>1.23</v>
      </c>
      <c r="L44" s="38">
        <f t="shared" si="3"/>
        <v>0.8</v>
      </c>
      <c r="M44" s="38">
        <f t="shared" si="3"/>
        <v>0.83</v>
      </c>
      <c r="N44" s="38">
        <f t="shared" si="3"/>
        <v>43.74999999999999</v>
      </c>
      <c r="O44" s="38">
        <f>MAX(O7:O38)</f>
        <v>1.3872993749999998</v>
      </c>
      <c r="P44" s="39"/>
    </row>
    <row r="45" spans="1:16" ht="15" customHeight="1">
      <c r="A45" s="33" t="s">
        <v>16</v>
      </c>
      <c r="B45" s="38">
        <f>AVERAGE(B7)</f>
        <v>2.29</v>
      </c>
      <c r="C45" s="38">
        <f aca="true" t="shared" si="4" ref="C45:O45">AVERAGE(C7)</f>
        <v>2.52</v>
      </c>
      <c r="D45" s="38">
        <f t="shared" si="4"/>
        <v>2.91</v>
      </c>
      <c r="E45" s="38">
        <f t="shared" si="4"/>
        <v>6.18</v>
      </c>
      <c r="F45" s="38">
        <f t="shared" si="4"/>
        <v>14.37</v>
      </c>
      <c r="G45" s="38">
        <f t="shared" si="4"/>
        <v>2.6</v>
      </c>
      <c r="H45" s="38">
        <f t="shared" si="4"/>
        <v>5.97</v>
      </c>
      <c r="I45" s="38">
        <f t="shared" si="4"/>
        <v>2.47</v>
      </c>
      <c r="J45" s="38">
        <f t="shared" si="4"/>
        <v>1.58</v>
      </c>
      <c r="K45" s="38">
        <f t="shared" si="4"/>
        <v>1.23</v>
      </c>
      <c r="L45" s="38">
        <f t="shared" si="4"/>
        <v>0.8</v>
      </c>
      <c r="M45" s="38">
        <f t="shared" si="4"/>
        <v>0.83</v>
      </c>
      <c r="N45" s="38">
        <f>SUM(B45:M45)</f>
        <v>43.74999999999999</v>
      </c>
      <c r="O45" s="38">
        <f t="shared" si="4"/>
        <v>1.3872993749999998</v>
      </c>
      <c r="P45" s="39"/>
    </row>
    <row r="46" spans="1:16" ht="15" customHeight="1">
      <c r="A46" s="33" t="s">
        <v>20</v>
      </c>
      <c r="B46" s="38">
        <f>MIN(B7)</f>
        <v>2.29</v>
      </c>
      <c r="C46" s="38">
        <f aca="true" t="shared" si="5" ref="C46:O46">MIN(C7)</f>
        <v>2.52</v>
      </c>
      <c r="D46" s="38">
        <f t="shared" si="5"/>
        <v>2.91</v>
      </c>
      <c r="E46" s="38">
        <f t="shared" si="5"/>
        <v>6.18</v>
      </c>
      <c r="F46" s="38">
        <f t="shared" si="5"/>
        <v>14.37</v>
      </c>
      <c r="G46" s="38">
        <f t="shared" si="5"/>
        <v>2.6</v>
      </c>
      <c r="H46" s="38">
        <f t="shared" si="5"/>
        <v>5.97</v>
      </c>
      <c r="I46" s="38">
        <f t="shared" si="5"/>
        <v>2.47</v>
      </c>
      <c r="J46" s="38">
        <f t="shared" si="5"/>
        <v>1.58</v>
      </c>
      <c r="K46" s="38">
        <f t="shared" si="5"/>
        <v>1.23</v>
      </c>
      <c r="L46" s="38">
        <f t="shared" si="5"/>
        <v>0.8</v>
      </c>
      <c r="M46" s="38">
        <f t="shared" si="5"/>
        <v>0.83</v>
      </c>
      <c r="N46" s="38">
        <f t="shared" si="5"/>
        <v>43.74999999999999</v>
      </c>
      <c r="O46" s="38">
        <f t="shared" si="5"/>
        <v>1.3872993749999998</v>
      </c>
      <c r="P46" s="39"/>
    </row>
    <row r="47" spans="1:15" ht="21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1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25"/>
    </row>
    <row r="49" spans="1:15" ht="18" customHeight="1">
      <c r="A49" s="22"/>
      <c r="B49" s="23"/>
      <c r="C49" s="49" t="s">
        <v>23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24.75" customHeight="1">
      <c r="A55" s="26"/>
      <c r="B55" s="27"/>
      <c r="C55" s="28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spans="1:15" ht="24.75" customHeight="1">
      <c r="A58" s="26"/>
      <c r="B58" s="27"/>
      <c r="C58" s="27"/>
      <c r="D58" s="27"/>
      <c r="E58" s="25"/>
      <c r="F58" s="27"/>
      <c r="G58" s="27"/>
      <c r="H58" s="27"/>
      <c r="I58" s="27"/>
      <c r="J58" s="27"/>
      <c r="K58" s="27"/>
      <c r="L58" s="27"/>
      <c r="M58" s="27"/>
      <c r="N58" s="29"/>
      <c r="O58" s="25"/>
    </row>
    <row r="59" spans="1:15" ht="24.75" customHeight="1">
      <c r="A59" s="26"/>
      <c r="B59" s="27"/>
      <c r="C59" s="27"/>
      <c r="D59" s="27"/>
      <c r="E59" s="25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/>
    <row r="76" ht="18" customHeight="1"/>
    <row r="77" ht="18" customHeight="1"/>
    <row r="78" ht="18" customHeight="1"/>
    <row r="79" ht="18" customHeight="1"/>
  </sheetData>
  <sheetProtection/>
  <mergeCells count="4">
    <mergeCell ref="A2:O2"/>
    <mergeCell ref="L3:O3"/>
    <mergeCell ref="A3:D3"/>
    <mergeCell ref="C49:M4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2016-07-11T06:46:33Z</cp:lastPrinted>
  <dcterms:created xsi:type="dcterms:W3CDTF">1994-01-31T08:04:27Z</dcterms:created>
  <dcterms:modified xsi:type="dcterms:W3CDTF">2020-04-23T03:44:40Z</dcterms:modified>
  <cp:category/>
  <cp:version/>
  <cp:contentType/>
  <cp:contentStatus/>
</cp:coreProperties>
</file>