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<sst xmlns="http://schemas.openxmlformats.org/spreadsheetml/2006/main" count="29" uniqueCount="24">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</sst>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8" fillId="33" borderId="16" xfId="38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'Y.37-H.05'!$A$7:$A$32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'Y.37-H.05'!$N$7:$N$32</c:f>
              <c:numCache>
                <c:ptCount val="26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1356.2599999999998</c:v>
                </c:pt>
                <c:pt idx="21">
                  <c:v>1328.58</c:v>
                </c:pt>
                <c:pt idx="22">
                  <c:v>1450.6240320000002</c:v>
                </c:pt>
                <c:pt idx="23">
                  <c:v>3263.301648000001</c:v>
                </c:pt>
                <c:pt idx="24">
                  <c:v>1828.751903999997</c:v>
                </c:pt>
                <c:pt idx="25">
                  <c:v>3.1034880000000027</c:v>
                </c:pt>
              </c:numCache>
            </c:numRef>
          </c:val>
        </c:ser>
        <c:gapWidth val="100"/>
        <c:axId val="49516455"/>
        <c:axId val="42994912"/>
      </c:barChart>
      <c:lineChart>
        <c:grouping val="standard"/>
        <c:varyColors val="0"/>
        <c:ser>
          <c:idx val="1"/>
          <c:order val="1"/>
          <c:tx>
            <c:v>ค่าเฉลี่ย 2661.4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'Y.37-H.05'!$P$7:$P$31</c:f>
              <c:numCache>
                <c:ptCount val="25"/>
                <c:pt idx="0">
                  <c:v>2661.38931072</c:v>
                </c:pt>
                <c:pt idx="1">
                  <c:v>2661.38931072</c:v>
                </c:pt>
                <c:pt idx="2">
                  <c:v>2661.38931072</c:v>
                </c:pt>
                <c:pt idx="3">
                  <c:v>2661.38931072</c:v>
                </c:pt>
                <c:pt idx="4">
                  <c:v>2661.38931072</c:v>
                </c:pt>
                <c:pt idx="5">
                  <c:v>2661.38931072</c:v>
                </c:pt>
                <c:pt idx="6">
                  <c:v>2661.38931072</c:v>
                </c:pt>
                <c:pt idx="7">
                  <c:v>2661.38931072</c:v>
                </c:pt>
                <c:pt idx="8">
                  <c:v>2661.38931072</c:v>
                </c:pt>
                <c:pt idx="9">
                  <c:v>2661.38931072</c:v>
                </c:pt>
                <c:pt idx="10">
                  <c:v>2661.38931072</c:v>
                </c:pt>
                <c:pt idx="11">
                  <c:v>2661.38931072</c:v>
                </c:pt>
                <c:pt idx="12">
                  <c:v>2661.38931072</c:v>
                </c:pt>
                <c:pt idx="13">
                  <c:v>2661.38931072</c:v>
                </c:pt>
                <c:pt idx="14">
                  <c:v>2661.38931072</c:v>
                </c:pt>
                <c:pt idx="15">
                  <c:v>2661.38931072</c:v>
                </c:pt>
                <c:pt idx="16">
                  <c:v>2661.38931072</c:v>
                </c:pt>
                <c:pt idx="17">
                  <c:v>2661.38931072</c:v>
                </c:pt>
                <c:pt idx="18">
                  <c:v>2661.38931072</c:v>
                </c:pt>
                <c:pt idx="19">
                  <c:v>2661.38931072</c:v>
                </c:pt>
                <c:pt idx="20">
                  <c:v>2661.38931072</c:v>
                </c:pt>
                <c:pt idx="21">
                  <c:v>2661.38931072</c:v>
                </c:pt>
                <c:pt idx="22">
                  <c:v>2661.38931072</c:v>
                </c:pt>
                <c:pt idx="23">
                  <c:v>2661.38931072</c:v>
                </c:pt>
                <c:pt idx="24">
                  <c:v>2661.38931072</c:v>
                </c:pt>
              </c:numCache>
            </c:numRef>
          </c:val>
          <c:smooth val="0"/>
        </c:ser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994912"/>
        <c:crossesAt val="0"/>
        <c:auto val="1"/>
        <c:lblOffset val="100"/>
        <c:tickLblSkip val="1"/>
        <c:noMultiLvlLbl val="0"/>
      </c:catAx>
      <c:valAx>
        <c:axId val="4299491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6455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7">
      <selection activeCell="B37" sqref="B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>+N7*1000000/(365*86400)</f>
        <v>73.52739726027397</v>
      </c>
      <c r="P7" s="39">
        <f aca="true" t="shared" si="0" ref="P7:P31">$N$37</f>
        <v>2661.38931072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1" ref="N8:N22">SUM(B8:M8)</f>
        <v>2643.1300000000006</v>
      </c>
      <c r="O8" s="38">
        <f aca="true" t="shared" si="2" ref="O8:O29">+N8*1000000/(365*86400)</f>
        <v>83.81310248604771</v>
      </c>
      <c r="P8" s="39">
        <f t="shared" si="0"/>
        <v>2661.38931072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1"/>
        <v>3591.3900000000003</v>
      </c>
      <c r="O9" s="38">
        <f t="shared" si="2"/>
        <v>113.8822298325723</v>
      </c>
      <c r="P9" s="39">
        <f t="shared" si="0"/>
        <v>2661.38931072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1"/>
        <v>4082.93</v>
      </c>
      <c r="O10" s="38">
        <f t="shared" si="2"/>
        <v>129.46886098427194</v>
      </c>
      <c r="P10" s="39">
        <f t="shared" si="0"/>
        <v>2661.38931072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1"/>
        <v>2250.75</v>
      </c>
      <c r="O11" s="38">
        <f t="shared" si="2"/>
        <v>71.37081430745815</v>
      </c>
      <c r="P11" s="39">
        <f t="shared" si="0"/>
        <v>2661.38931072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1"/>
        <v>2537.7200000000003</v>
      </c>
      <c r="O12" s="38">
        <f t="shared" si="2"/>
        <v>80.47057331303908</v>
      </c>
      <c r="P12" s="39">
        <f t="shared" si="0"/>
        <v>2661.38931072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1"/>
        <v>2957.0788800000005</v>
      </c>
      <c r="O13" s="38">
        <f t="shared" si="2"/>
        <v>93.76835616438358</v>
      </c>
      <c r="P13" s="39">
        <f t="shared" si="0"/>
        <v>2661.38931072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1"/>
        <v>4252.563936000001</v>
      </c>
      <c r="O14" s="38">
        <f t="shared" si="2"/>
        <v>134.84791780821922</v>
      </c>
      <c r="P14" s="39">
        <f t="shared" si="0"/>
        <v>2661.38931072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1"/>
        <v>1667.5148159999999</v>
      </c>
      <c r="O15" s="38">
        <f t="shared" si="2"/>
        <v>52.87654794520548</v>
      </c>
      <c r="P15" s="39">
        <f t="shared" si="0"/>
        <v>2661.38931072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1"/>
        <v>2363.827104</v>
      </c>
      <c r="O16" s="38">
        <f t="shared" si="2"/>
        <v>74.95646575342465</v>
      </c>
      <c r="P16" s="39">
        <f t="shared" si="0"/>
        <v>2661.38931072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1"/>
        <v>1713.8196000000003</v>
      </c>
      <c r="O17" s="38">
        <f t="shared" si="2"/>
        <v>54.344863013698635</v>
      </c>
      <c r="P17" s="39">
        <f t="shared" si="0"/>
        <v>2661.38931072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1"/>
        <v>2263.664448</v>
      </c>
      <c r="O18" s="38">
        <f t="shared" si="2"/>
        <v>71.7803287671233</v>
      </c>
      <c r="P18" s="39">
        <f t="shared" si="0"/>
        <v>2661.38931072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1"/>
        <v>7026.131808000001</v>
      </c>
      <c r="O19" s="38">
        <f t="shared" si="2"/>
        <v>222.7971780821918</v>
      </c>
      <c r="P19" s="39">
        <f t="shared" si="0"/>
        <v>2661.38931072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1"/>
        <v>3839.6626560000004</v>
      </c>
      <c r="O20" s="38">
        <f t="shared" si="2"/>
        <v>121.75490410958906</v>
      </c>
      <c r="P20" s="39">
        <f t="shared" si="0"/>
        <v>2661.38931072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1"/>
        <v>1802.3316479999999</v>
      </c>
      <c r="O21" s="38">
        <f t="shared" si="2"/>
        <v>57.151561643835606</v>
      </c>
      <c r="P21" s="39">
        <f t="shared" si="0"/>
        <v>2661.38931072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1"/>
        <v>2238.120288</v>
      </c>
      <c r="O22" s="38">
        <f t="shared" si="2"/>
        <v>70.97032876712329</v>
      </c>
      <c r="P22" s="39">
        <f t="shared" si="0"/>
        <v>2661.38931072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 aca="true" t="shared" si="3" ref="N23:N28">SUM(B23:M23)</f>
        <v>839.8700000000001</v>
      </c>
      <c r="O23" s="38">
        <f t="shared" si="2"/>
        <v>26.632102993404366</v>
      </c>
      <c r="P23" s="39">
        <f t="shared" si="0"/>
        <v>2661.38931072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 t="shared" si="3"/>
        <v>2644.2200000000003</v>
      </c>
      <c r="O24" s="38">
        <f t="shared" si="2"/>
        <v>83.84766615931001</v>
      </c>
      <c r="P24" s="39">
        <f t="shared" si="0"/>
        <v>2661.38931072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 t="shared" si="3"/>
        <v>3835.13</v>
      </c>
      <c r="O25" s="38">
        <f t="shared" si="2"/>
        <v>121.61117453069508</v>
      </c>
      <c r="P25" s="39">
        <f t="shared" si="0"/>
        <v>2661.38931072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 t="shared" si="3"/>
        <v>2438.5999999999995</v>
      </c>
      <c r="O26" s="38">
        <f t="shared" si="2"/>
        <v>77.3274987316083</v>
      </c>
      <c r="P26" s="39">
        <f t="shared" si="0"/>
        <v>2661.38931072</v>
      </c>
      <c r="Q26" s="34"/>
    </row>
    <row r="27" spans="1:17" ht="15" customHeight="1">
      <c r="A27" s="32">
        <v>2562</v>
      </c>
      <c r="B27" s="33">
        <v>3.53</v>
      </c>
      <c r="C27" s="33">
        <v>1.06</v>
      </c>
      <c r="D27" s="33">
        <v>2.96</v>
      </c>
      <c r="E27" s="33">
        <v>0.83</v>
      </c>
      <c r="F27" s="33">
        <v>705.02</v>
      </c>
      <c r="G27" s="33">
        <v>583.18</v>
      </c>
      <c r="H27" s="33">
        <v>37.35</v>
      </c>
      <c r="I27" s="33">
        <v>4.19</v>
      </c>
      <c r="J27" s="33">
        <v>3.71</v>
      </c>
      <c r="K27" s="33">
        <v>6.75</v>
      </c>
      <c r="L27" s="33">
        <v>4.84</v>
      </c>
      <c r="M27" s="33">
        <v>2.84</v>
      </c>
      <c r="N27" s="37">
        <f t="shared" si="3"/>
        <v>1356.2599999999998</v>
      </c>
      <c r="O27" s="38">
        <f t="shared" si="2"/>
        <v>43.00672247590055</v>
      </c>
      <c r="P27" s="39">
        <f t="shared" si="0"/>
        <v>2661.38931072</v>
      </c>
      <c r="Q27" s="34"/>
    </row>
    <row r="28" spans="1:17" ht="15" customHeight="1">
      <c r="A28" s="32">
        <v>2563</v>
      </c>
      <c r="B28" s="33">
        <v>0.36</v>
      </c>
      <c r="C28" s="33">
        <v>1.83</v>
      </c>
      <c r="D28" s="33">
        <v>4.59</v>
      </c>
      <c r="E28" s="33">
        <v>28.25</v>
      </c>
      <c r="F28" s="33">
        <v>722.07</v>
      </c>
      <c r="G28" s="33">
        <v>337.41</v>
      </c>
      <c r="H28" s="33">
        <v>169.38</v>
      </c>
      <c r="I28" s="33">
        <v>50.21</v>
      </c>
      <c r="J28" s="33">
        <v>10.39</v>
      </c>
      <c r="K28" s="33">
        <v>2.22</v>
      </c>
      <c r="L28" s="33">
        <v>1.29</v>
      </c>
      <c r="M28" s="33">
        <v>0.58</v>
      </c>
      <c r="N28" s="37">
        <f t="shared" si="3"/>
        <v>1328.58</v>
      </c>
      <c r="O28" s="38">
        <f t="shared" si="2"/>
        <v>42.12899543378995</v>
      </c>
      <c r="P28" s="39">
        <f t="shared" si="0"/>
        <v>2661.38931072</v>
      </c>
      <c r="Q28" s="34"/>
    </row>
    <row r="29" spans="1:17" ht="15" customHeight="1">
      <c r="A29" s="32">
        <v>2564</v>
      </c>
      <c r="B29" s="33">
        <v>2.4222240000000013</v>
      </c>
      <c r="C29" s="33">
        <v>13.87368</v>
      </c>
      <c r="D29" s="33">
        <v>64.73779200000001</v>
      </c>
      <c r="E29" s="33">
        <v>85.602528</v>
      </c>
      <c r="F29" s="33">
        <v>238.7664</v>
      </c>
      <c r="G29" s="33">
        <v>419.90659200000016</v>
      </c>
      <c r="H29" s="33">
        <v>444.40876799999995</v>
      </c>
      <c r="I29" s="33">
        <v>129.10751999999994</v>
      </c>
      <c r="J29" s="33">
        <v>20.341151999999997</v>
      </c>
      <c r="K29" s="33">
        <v>20.003328000000028</v>
      </c>
      <c r="L29" s="33">
        <v>5.583168000000003</v>
      </c>
      <c r="M29" s="33">
        <v>5.870880000000004</v>
      </c>
      <c r="N29" s="37">
        <f>SUM(B29:M29)</f>
        <v>1450.6240320000002</v>
      </c>
      <c r="O29" s="38">
        <f t="shared" si="2"/>
        <v>45.99898630136987</v>
      </c>
      <c r="P29" s="39">
        <f t="shared" si="0"/>
        <v>2661.38931072</v>
      </c>
      <c r="Q29" s="34"/>
    </row>
    <row r="30" spans="1:17" ht="15" customHeight="1">
      <c r="A30" s="32">
        <v>2565</v>
      </c>
      <c r="B30" s="33">
        <v>39.96864</v>
      </c>
      <c r="C30" s="33">
        <v>212.21827200000004</v>
      </c>
      <c r="D30" s="33">
        <v>50.68828800000001</v>
      </c>
      <c r="E30" s="33">
        <v>324.5667840000009</v>
      </c>
      <c r="F30" s="33">
        <v>892.6670879999991</v>
      </c>
      <c r="G30" s="33">
        <v>903.0743999999993</v>
      </c>
      <c r="H30" s="33">
        <v>656.2900800000016</v>
      </c>
      <c r="I30" s="33">
        <v>99.37036800000004</v>
      </c>
      <c r="J30" s="33">
        <v>45.539711999999994</v>
      </c>
      <c r="K30" s="33">
        <v>20.853504000000004</v>
      </c>
      <c r="L30" s="33">
        <v>9.059040000000001</v>
      </c>
      <c r="M30" s="33">
        <v>9.005472000000005</v>
      </c>
      <c r="N30" s="44">
        <f>SUM(B30:M30)</f>
        <v>3263.301648000001</v>
      </c>
      <c r="O30" s="38">
        <f>+N30*1000000/(365*86400)</f>
        <v>103.4786164383562</v>
      </c>
      <c r="P30" s="39">
        <f t="shared" si="0"/>
        <v>2661.38931072</v>
      </c>
      <c r="Q30" s="34"/>
    </row>
    <row r="31" spans="1:17" ht="15" customHeight="1">
      <c r="A31" s="32">
        <v>2566</v>
      </c>
      <c r="B31" s="33">
        <v>11.048832</v>
      </c>
      <c r="C31" s="33">
        <v>41.06937599999999</v>
      </c>
      <c r="D31" s="33">
        <v>18.623519999999996</v>
      </c>
      <c r="E31" s="33">
        <v>33.363359999999986</v>
      </c>
      <c r="F31" s="33">
        <v>103.08384000000004</v>
      </c>
      <c r="G31" s="33">
        <v>630.0201599999989</v>
      </c>
      <c r="H31" s="33">
        <v>764.0459999999981</v>
      </c>
      <c r="I31" s="33">
        <v>153.888768</v>
      </c>
      <c r="J31" s="33">
        <v>44.349984</v>
      </c>
      <c r="K31" s="33">
        <v>21.73219199999999</v>
      </c>
      <c r="L31" s="33">
        <v>3.994704000000001</v>
      </c>
      <c r="M31" s="33">
        <v>3.5311680000000023</v>
      </c>
      <c r="N31" s="37">
        <f>SUM(B31:M31)</f>
        <v>1828.751903999997</v>
      </c>
      <c r="O31" s="38">
        <f>+N31*1000000/(365*86400)</f>
        <v>57.989342465753325</v>
      </c>
      <c r="P31" s="39">
        <f t="shared" si="0"/>
        <v>2661.38931072</v>
      </c>
      <c r="Q31" s="34"/>
    </row>
    <row r="32" spans="1:17" ht="15" customHeight="1">
      <c r="A32" s="41">
        <v>2567</v>
      </c>
      <c r="B32" s="42">
        <v>3.1034880000000027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5">
        <f>SUM(B32:M32)</f>
        <v>3.1034880000000027</v>
      </c>
      <c r="O32" s="43">
        <f>+N32*1000000/(365*86400)</f>
        <v>0.09841095890410968</v>
      </c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5" t="s">
        <v>19</v>
      </c>
      <c r="B36" s="36">
        <f>MAX(B7:B31)</f>
        <v>73.88</v>
      </c>
      <c r="C36" s="36">
        <f aca="true" t="shared" si="4" ref="C36:M36">MAX(C7:C31)</f>
        <v>643.8571200000001</v>
      </c>
      <c r="D36" s="36">
        <f t="shared" si="4"/>
        <v>663.3835200000001</v>
      </c>
      <c r="E36" s="36">
        <f t="shared" si="4"/>
        <v>777.1291200000001</v>
      </c>
      <c r="F36" s="36">
        <f t="shared" si="4"/>
        <v>2460.4214400000005</v>
      </c>
      <c r="G36" s="36">
        <f t="shared" si="4"/>
        <v>1649.88</v>
      </c>
      <c r="H36" s="36">
        <f t="shared" si="4"/>
        <v>1000.44</v>
      </c>
      <c r="I36" s="36">
        <f t="shared" si="4"/>
        <v>309.0355200000001</v>
      </c>
      <c r="J36" s="36">
        <f t="shared" si="4"/>
        <v>157.12</v>
      </c>
      <c r="K36" s="36">
        <f t="shared" si="4"/>
        <v>50.97</v>
      </c>
      <c r="L36" s="36">
        <f t="shared" si="4"/>
        <v>37.77</v>
      </c>
      <c r="M36" s="36">
        <f t="shared" si="4"/>
        <v>113.562</v>
      </c>
      <c r="N36" s="36">
        <f>MAX(N7:N31)</f>
        <v>7026.131808000001</v>
      </c>
      <c r="O36" s="38">
        <f>+N36*1000000/(365*86400)</f>
        <v>222.7971780821918</v>
      </c>
      <c r="P36" s="40"/>
      <c r="Q36" s="34"/>
    </row>
    <row r="37" spans="1:17" ht="15" customHeight="1">
      <c r="A37" s="35" t="s">
        <v>16</v>
      </c>
      <c r="B37" s="36">
        <f>AVERAGE(B7:B31)</f>
        <v>25.317550400000002</v>
      </c>
      <c r="C37" s="36">
        <f aca="true" t="shared" si="5" ref="C37:M37">AVERAGE(C7:C31)</f>
        <v>130.55610752</v>
      </c>
      <c r="D37" s="36">
        <f t="shared" si="5"/>
        <v>125.90158143999999</v>
      </c>
      <c r="E37" s="36">
        <f t="shared" si="5"/>
        <v>226.87080256000004</v>
      </c>
      <c r="F37" s="36">
        <f t="shared" si="5"/>
        <v>644.58420992</v>
      </c>
      <c r="G37" s="36">
        <f t="shared" si="5"/>
        <v>866.9886617599998</v>
      </c>
      <c r="H37" s="36">
        <f t="shared" si="5"/>
        <v>415.44366495999986</v>
      </c>
      <c r="I37" s="36">
        <f t="shared" si="5"/>
        <v>135.98236288</v>
      </c>
      <c r="J37" s="36">
        <f t="shared" si="5"/>
        <v>44.427547839999995</v>
      </c>
      <c r="K37" s="36">
        <f t="shared" si="5"/>
        <v>18.994045120000003</v>
      </c>
      <c r="L37" s="36">
        <f t="shared" si="5"/>
        <v>9.666785280000003</v>
      </c>
      <c r="M37" s="36">
        <f t="shared" si="5"/>
        <v>16.65599104</v>
      </c>
      <c r="N37" s="36">
        <f>SUM(B37:M37)</f>
        <v>2661.38931072</v>
      </c>
      <c r="O37" s="38">
        <f>+N37*1000000/(365*86400)</f>
        <v>84.39210143074583</v>
      </c>
      <c r="P37" s="40"/>
      <c r="Q37" s="34"/>
    </row>
    <row r="38" spans="1:17" ht="15" customHeight="1">
      <c r="A38" s="35" t="s">
        <v>20</v>
      </c>
      <c r="B38" s="36">
        <f>MIN(B7:B31)</f>
        <v>0</v>
      </c>
      <c r="C38" s="36">
        <f aca="true" t="shared" si="6" ref="C38:M38">MIN(C7:C31)</f>
        <v>1.06</v>
      </c>
      <c r="D38" s="36">
        <f t="shared" si="6"/>
        <v>2.96</v>
      </c>
      <c r="E38" s="36">
        <f t="shared" si="6"/>
        <v>0</v>
      </c>
      <c r="F38" s="36">
        <f t="shared" si="6"/>
        <v>103.08384000000004</v>
      </c>
      <c r="G38" s="36">
        <f t="shared" si="6"/>
        <v>316.47</v>
      </c>
      <c r="H38" s="36">
        <f t="shared" si="6"/>
        <v>37.35</v>
      </c>
      <c r="I38" s="36">
        <f t="shared" si="6"/>
        <v>4.19</v>
      </c>
      <c r="J38" s="36">
        <f t="shared" si="6"/>
        <v>3.71</v>
      </c>
      <c r="K38" s="36">
        <f t="shared" si="6"/>
        <v>0.6359040000000001</v>
      </c>
      <c r="L38" s="36">
        <f t="shared" si="6"/>
        <v>0</v>
      </c>
      <c r="M38" s="36">
        <f t="shared" si="6"/>
        <v>0</v>
      </c>
      <c r="N38" s="36">
        <f>MIN(N7:N31)</f>
        <v>839.8700000000001</v>
      </c>
      <c r="O38" s="38">
        <f>+N38*1000000/(365*86400)</f>
        <v>26.632102993404366</v>
      </c>
      <c r="P38" s="40"/>
      <c r="Q38" s="34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2016-07-13T04:31:37Z</cp:lastPrinted>
  <dcterms:created xsi:type="dcterms:W3CDTF">1994-01-31T08:04:27Z</dcterms:created>
  <dcterms:modified xsi:type="dcterms:W3CDTF">2024-05-27T07:40:12Z</dcterms:modified>
  <cp:category/>
  <cp:version/>
  <cp:contentType/>
  <cp:contentStatus/>
</cp:coreProperties>
</file>