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36" sheetId="1" r:id="rId1"/>
    <sheet name="ปริมาณน้ำสูงสุด" sheetId="2" r:id="rId2"/>
    <sheet name="ปริมาณน้ำต่ำสุด" sheetId="3" r:id="rId3"/>
    <sheet name="Data Y.36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<sst xmlns="http://schemas.openxmlformats.org/spreadsheetml/2006/main" count="52" uniqueCount="21">
  <si>
    <t xml:space="preserve">       ปริมาณน้ำรายปี</t>
  </si>
  <si>
    <t xml:space="preserve"> </t>
  </si>
  <si>
    <t>สถานี :  Y.36  แม่น้ำควร  บ้านป่าสัก  อ.ปง  จ.พะเยา</t>
  </si>
  <si>
    <t>พื้นที่รับน้ำ  822   ตร.กม.</t>
  </si>
  <si>
    <t>ตลิ่งฝั่งซ้าย 307.376 ม.(ร.ท.ก.) ตลิ่งฝั่งขวา  307.402 ม.(ร.ท.ก.)ท้องน้ำ  299.125 ม.(ร.ท.ก.) ศูนย์เสาระดับน้ำ 298.586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</si>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</sst>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4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29" fillId="0" borderId="0" xfId="46" applyNumberFormat="1" applyFont="1" applyBorder="1" applyAlignment="1">
      <alignment vertical="center"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325"/>
          <c:y val="0.022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2695"/>
          <c:w val="0.823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Y.36'!$A$10:$A$31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Y.36'!$Q$10:$Q$31</c:f>
              <c:numCache>
                <c:ptCount val="22"/>
                <c:pt idx="0">
                  <c:v>4.923999999999978</c:v>
                </c:pt>
                <c:pt idx="1">
                  <c:v>4.843999999999994</c:v>
                </c:pt>
                <c:pt idx="2">
                  <c:v>4.253999999999962</c:v>
                </c:pt>
                <c:pt idx="3">
                  <c:v>4.613999999999976</c:v>
                </c:pt>
                <c:pt idx="4">
                  <c:v>5.153999999999996</c:v>
                </c:pt>
                <c:pt idx="5">
                  <c:v>4.303999999999974</c:v>
                </c:pt>
                <c:pt idx="6">
                  <c:v>5.403999999999996</c:v>
                </c:pt>
                <c:pt idx="7">
                  <c:v>6.533999999999992</c:v>
                </c:pt>
                <c:pt idx="8">
                  <c:v>4.183999999999969</c:v>
                </c:pt>
                <c:pt idx="9">
                  <c:v>6.704000000000008</c:v>
                </c:pt>
                <c:pt idx="10">
                  <c:v>2.8139999999999645</c:v>
                </c:pt>
                <c:pt idx="11">
                  <c:v>5.343999999999994</c:v>
                </c:pt>
                <c:pt idx="12">
                  <c:v>6.793999999999983</c:v>
                </c:pt>
                <c:pt idx="13">
                  <c:v>4.204000000000008</c:v>
                </c:pt>
                <c:pt idx="14">
                  <c:v>3.334000000000003</c:v>
                </c:pt>
                <c:pt idx="15">
                  <c:v>4.803999999999974</c:v>
                </c:pt>
                <c:pt idx="16">
                  <c:v>4.363999999999976</c:v>
                </c:pt>
                <c:pt idx="17">
                  <c:v>6.153999999999996</c:v>
                </c:pt>
                <c:pt idx="18">
                  <c:v>4.274000000000001</c:v>
                </c:pt>
                <c:pt idx="19">
                  <c:v>6.003999999999962</c:v>
                </c:pt>
                <c:pt idx="20">
                  <c:v>3.5039999999999623</c:v>
                </c:pt>
                <c:pt idx="21">
                  <c:v>4.153999999999996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Y.36'!$A$10:$A$31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Y.36'!$S$10:$S$31</c:f>
              <c:numCache>
                <c:ptCount val="22"/>
                <c:pt idx="0">
                  <c:v>1.44399999999996</c:v>
                </c:pt>
                <c:pt idx="1">
                  <c:v>1.433999999999969</c:v>
                </c:pt>
                <c:pt idx="2">
                  <c:v>1.8039999999999736</c:v>
                </c:pt>
                <c:pt idx="3">
                  <c:v>1.2939999999999827</c:v>
                </c:pt>
                <c:pt idx="4">
                  <c:v>1.3940000000000055</c:v>
                </c:pt>
                <c:pt idx="5">
                  <c:v>1.3039999999999736</c:v>
                </c:pt>
                <c:pt idx="6">
                  <c:v>1.3039999999999736</c:v>
                </c:pt>
                <c:pt idx="7">
                  <c:v>1.5840000000000032</c:v>
                </c:pt>
                <c:pt idx="8">
                  <c:v>1.353999999999985</c:v>
                </c:pt>
                <c:pt idx="9">
                  <c:v>1.4540000000000077</c:v>
                </c:pt>
                <c:pt idx="10">
                  <c:v>1.363999999999976</c:v>
                </c:pt>
                <c:pt idx="11">
                  <c:v>1.353999999999985</c:v>
                </c:pt>
                <c:pt idx="12">
                  <c:v>1.603999999999985</c:v>
                </c:pt>
                <c:pt idx="13">
                  <c:v>1.5039999999999623</c:v>
                </c:pt>
                <c:pt idx="14">
                  <c:v>1.683999999999969</c:v>
                </c:pt>
                <c:pt idx="15">
                  <c:v>1.5740000000000123</c:v>
                </c:pt>
                <c:pt idx="16">
                  <c:v>1.5740000000000123</c:v>
                </c:pt>
                <c:pt idx="17">
                  <c:v>1.4039999999999964</c:v>
                </c:pt>
                <c:pt idx="18">
                  <c:v>1.4039999999999964</c:v>
                </c:pt>
                <c:pt idx="19">
                  <c:v>1.6440000000000055</c:v>
                </c:pt>
                <c:pt idx="20">
                  <c:v>1.8940000000000055</c:v>
                </c:pt>
                <c:pt idx="21">
                  <c:v>2.2139999999999986</c:v>
                </c:pt>
              </c:numCache>
            </c:numRef>
          </c:val>
        </c:ser>
        <c:overlap val="100"/>
        <c:gapWidth val="50"/>
        <c:axId val="4523674"/>
        <c:axId val="40713067"/>
      </c:barChart>
      <c:catAx>
        <c:axId val="452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713067"/>
        <c:crossesAt val="0"/>
        <c:auto val="1"/>
        <c:lblOffset val="100"/>
        <c:tickLblSkip val="1"/>
        <c:noMultiLvlLbl val="0"/>
      </c:catAx>
      <c:valAx>
        <c:axId val="4071306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23674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1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17"/>
          <c:w val="0.835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Y.36'!$A$10:$A$31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Y.36'!$C$10:$C$31</c:f>
              <c:numCache>
                <c:ptCount val="22"/>
                <c:pt idx="0">
                  <c:v>303.8</c:v>
                </c:pt>
                <c:pt idx="1">
                  <c:v>274.8</c:v>
                </c:pt>
                <c:pt idx="2">
                  <c:v>144.95</c:v>
                </c:pt>
                <c:pt idx="3">
                  <c:v>174.01</c:v>
                </c:pt>
                <c:pt idx="4">
                  <c:v>265</c:v>
                </c:pt>
                <c:pt idx="5">
                  <c:v>167.82</c:v>
                </c:pt>
                <c:pt idx="6">
                  <c:v>171.16</c:v>
                </c:pt>
                <c:pt idx="7">
                  <c:v>344.2</c:v>
                </c:pt>
                <c:pt idx="8">
                  <c:v>140.04</c:v>
                </c:pt>
                <c:pt idx="9">
                  <c:v>355</c:v>
                </c:pt>
                <c:pt idx="10">
                  <c:v>39.8</c:v>
                </c:pt>
                <c:pt idx="11">
                  <c:v>216.71</c:v>
                </c:pt>
                <c:pt idx="12">
                  <c:v>525.92</c:v>
                </c:pt>
                <c:pt idx="13">
                  <c:v>142.18</c:v>
                </c:pt>
                <c:pt idx="14">
                  <c:v>65.3</c:v>
                </c:pt>
                <c:pt idx="15">
                  <c:v>198.53</c:v>
                </c:pt>
                <c:pt idx="16">
                  <c:v>132.87</c:v>
                </c:pt>
                <c:pt idx="17">
                  <c:v>374.6</c:v>
                </c:pt>
                <c:pt idx="18">
                  <c:v>128.5</c:v>
                </c:pt>
                <c:pt idx="19">
                  <c:v>317.85</c:v>
                </c:pt>
                <c:pt idx="20">
                  <c:v>93.07</c:v>
                </c:pt>
                <c:pt idx="21">
                  <c:v>130.75</c:v>
                </c:pt>
              </c:numCache>
            </c:numRef>
          </c:val>
        </c:ser>
        <c:gapWidth val="50"/>
        <c:axId val="30873284"/>
        <c:axId val="9424101"/>
      </c:barChart>
      <c:catAx>
        <c:axId val="30873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424101"/>
        <c:crosses val="autoZero"/>
        <c:auto val="1"/>
        <c:lblOffset val="100"/>
        <c:tickLblSkip val="1"/>
        <c:noMultiLvlLbl val="0"/>
      </c:catAx>
      <c:valAx>
        <c:axId val="9424101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87328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Y.36 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17"/>
          <c:w val="0.835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Y.36'!$A$10:$A$31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Y.36'!$I$10:$I$31</c:f>
              <c:numCache>
                <c:ptCount val="22"/>
                <c:pt idx="0">
                  <c:v>0.7</c:v>
                </c:pt>
                <c:pt idx="1">
                  <c:v>0.195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  <c:pt idx="6">
                  <c:v>0.23</c:v>
                </c:pt>
                <c:pt idx="7">
                  <c:v>1.2</c:v>
                </c:pt>
                <c:pt idx="8">
                  <c:v>1.13</c:v>
                </c:pt>
                <c:pt idx="9">
                  <c:v>0.19</c:v>
                </c:pt>
                <c:pt idx="10">
                  <c:v>0.1</c:v>
                </c:pt>
                <c:pt idx="11">
                  <c:v>0.12</c:v>
                </c:pt>
                <c:pt idx="12">
                  <c:v>0.19</c:v>
                </c:pt>
                <c:pt idx="13">
                  <c:v>0.64</c:v>
                </c:pt>
                <c:pt idx="14">
                  <c:v>0.85</c:v>
                </c:pt>
                <c:pt idx="15">
                  <c:v>0.95</c:v>
                </c:pt>
                <c:pt idx="16">
                  <c:v>0.16</c:v>
                </c:pt>
                <c:pt idx="17">
                  <c:v>0</c:v>
                </c:pt>
                <c:pt idx="18">
                  <c:v>0.22</c:v>
                </c:pt>
                <c:pt idx="19">
                  <c:v>0.9</c:v>
                </c:pt>
                <c:pt idx="20">
                  <c:v>0.28</c:v>
                </c:pt>
                <c:pt idx="21">
                  <c:v>0.4</c:v>
                </c:pt>
              </c:numCache>
            </c:numRef>
          </c:val>
        </c:ser>
        <c:gapWidth val="50"/>
        <c:axId val="17708046"/>
        <c:axId val="25154687"/>
      </c:barChart>
      <c:catAx>
        <c:axId val="1770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154687"/>
        <c:crosses val="autoZero"/>
        <c:auto val="1"/>
        <c:lblOffset val="100"/>
        <c:tickLblSkip val="1"/>
        <c:noMultiLvlLbl val="0"/>
      </c:catAx>
      <c:valAx>
        <c:axId val="2515468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70804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5065592"/>
        <c:axId val="2426373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7047042"/>
        <c:axId val="19205651"/>
      </c:lineChart>
      <c:catAx>
        <c:axId val="25065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4263737"/>
        <c:crossesAt val="-0.8"/>
        <c:auto val="0"/>
        <c:lblOffset val="100"/>
        <c:tickLblSkip val="4"/>
        <c:noMultiLvlLbl val="0"/>
      </c:catAx>
      <c:valAx>
        <c:axId val="2426373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5065592"/>
        <c:crossesAt val="1"/>
        <c:crossBetween val="midCat"/>
        <c:dispUnits/>
        <c:majorUnit val="0.1"/>
        <c:minorUnit val="0.02"/>
      </c:valAx>
      <c:catAx>
        <c:axId val="17047042"/>
        <c:scaling>
          <c:orientation val="minMax"/>
        </c:scaling>
        <c:axPos val="b"/>
        <c:delete val="1"/>
        <c:majorTickMark val="out"/>
        <c:minorTickMark val="none"/>
        <c:tickLblPos val="nextTo"/>
        <c:crossAx val="19205651"/>
        <c:crosses val="autoZero"/>
        <c:auto val="0"/>
        <c:lblOffset val="100"/>
        <c:tickLblSkip val="1"/>
        <c:noMultiLvlLbl val="0"/>
      </c:catAx>
      <c:valAx>
        <c:axId val="19205651"/>
        <c:scaling>
          <c:orientation val="minMax"/>
        </c:scaling>
        <c:axPos val="l"/>
        <c:delete val="1"/>
        <c:majorTickMark val="out"/>
        <c:minorTickMark val="none"/>
        <c:tickLblPos val="nextTo"/>
        <c:crossAx val="1704704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03935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workbookViewId="0" topLeftCell="A28">
      <selection activeCell="M34" sqref="M34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M4" s="19"/>
      <c r="AN4" s="20"/>
    </row>
    <row r="5" spans="1:40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1">
        <v>298.586</v>
      </c>
      <c r="AM5" s="19"/>
      <c r="AN5" s="20"/>
    </row>
    <row r="6" spans="1:40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M6" s="19"/>
      <c r="AN6" s="20"/>
    </row>
    <row r="7" spans="1:40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M7" s="19"/>
      <c r="AN7" s="20"/>
    </row>
    <row r="8" spans="1:40" ht="20.2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Q8" s="1" t="s">
        <v>5</v>
      </c>
      <c r="S8" s="1" t="s">
        <v>6</v>
      </c>
      <c r="AM8" s="19"/>
      <c r="AN8" s="20"/>
    </row>
    <row r="9" spans="1:40" ht="19.5">
      <c r="A9" s="60">
        <v>2541</v>
      </c>
      <c r="B9" s="61">
        <v>300.39</v>
      </c>
      <c r="C9" s="62" t="s">
        <v>19</v>
      </c>
      <c r="D9" s="63">
        <v>37318</v>
      </c>
      <c r="E9" s="64" t="s">
        <v>19</v>
      </c>
      <c r="F9" s="65" t="s">
        <v>19</v>
      </c>
      <c r="G9" s="66" t="s">
        <v>19</v>
      </c>
      <c r="H9" s="61">
        <v>300.09</v>
      </c>
      <c r="I9" s="62" t="s">
        <v>19</v>
      </c>
      <c r="J9" s="63">
        <v>37344</v>
      </c>
      <c r="K9" s="64" t="s">
        <v>19</v>
      </c>
      <c r="L9" s="65" t="s">
        <v>19</v>
      </c>
      <c r="M9" s="66" t="s">
        <v>19</v>
      </c>
      <c r="N9" s="61" t="s">
        <v>19</v>
      </c>
      <c r="O9" s="67" t="s">
        <v>19</v>
      </c>
      <c r="P9" s="59"/>
      <c r="Q9" s="6">
        <f>B9-Q$5</f>
        <v>1.8039999999999736</v>
      </c>
      <c r="S9" s="6">
        <f>H9-Q$5</f>
        <v>1.5039999999999623</v>
      </c>
      <c r="AM9" s="19"/>
      <c r="AN9" s="20"/>
    </row>
    <row r="10" spans="1:40" ht="19.5">
      <c r="A10" s="68">
        <v>2542</v>
      </c>
      <c r="B10" s="61">
        <v>303.51</v>
      </c>
      <c r="C10" s="69">
        <v>303.8</v>
      </c>
      <c r="D10" s="63">
        <v>37115</v>
      </c>
      <c r="E10" s="70">
        <f aca="true" t="shared" si="0" ref="E10:E15">$Q$5+R10</f>
        <v>298.586</v>
      </c>
      <c r="F10" s="62">
        <v>207.1</v>
      </c>
      <c r="G10" s="71">
        <v>37154</v>
      </c>
      <c r="H10" s="61">
        <v>300.03</v>
      </c>
      <c r="I10" s="62">
        <v>0.7</v>
      </c>
      <c r="J10" s="63">
        <v>36957</v>
      </c>
      <c r="K10" s="70">
        <f aca="true" t="shared" si="1" ref="K10:K15">$Q$5+T10</f>
        <v>298.586</v>
      </c>
      <c r="L10" s="62">
        <v>0.7</v>
      </c>
      <c r="M10" s="71">
        <v>36988</v>
      </c>
      <c r="N10" s="61">
        <v>387.57</v>
      </c>
      <c r="O10" s="67">
        <v>12.26</v>
      </c>
      <c r="P10" s="59"/>
      <c r="Q10" s="6">
        <f aca="true" t="shared" si="2" ref="Q10:Q31">B10-Q$5</f>
        <v>4.923999999999978</v>
      </c>
      <c r="R10" s="6"/>
      <c r="S10" s="6">
        <f aca="true" t="shared" si="3" ref="S10:S31">H10-Q$5</f>
        <v>1.44399999999996</v>
      </c>
      <c r="T10" s="6"/>
      <c r="AM10" s="19"/>
      <c r="AN10" s="20"/>
    </row>
    <row r="11" spans="1:40" ht="19.5">
      <c r="A11" s="68">
        <v>2543</v>
      </c>
      <c r="B11" s="61">
        <v>303.43</v>
      </c>
      <c r="C11" s="62">
        <v>274.8</v>
      </c>
      <c r="D11" s="63">
        <v>37085</v>
      </c>
      <c r="E11" s="70">
        <f t="shared" si="0"/>
        <v>298.586</v>
      </c>
      <c r="F11" s="62">
        <v>199.5</v>
      </c>
      <c r="G11" s="71">
        <v>37085</v>
      </c>
      <c r="H11" s="61">
        <v>300.02</v>
      </c>
      <c r="I11" s="62">
        <v>0.195</v>
      </c>
      <c r="J11" s="63">
        <v>36991</v>
      </c>
      <c r="K11" s="70">
        <f t="shared" si="1"/>
        <v>298.586</v>
      </c>
      <c r="L11" s="62">
        <v>0.195</v>
      </c>
      <c r="M11" s="71">
        <v>36991</v>
      </c>
      <c r="N11" s="61">
        <v>347.058</v>
      </c>
      <c r="O11" s="67">
        <v>11.01</v>
      </c>
      <c r="P11" s="59"/>
      <c r="Q11" s="6">
        <f t="shared" si="2"/>
        <v>4.843999999999994</v>
      </c>
      <c r="R11" s="6"/>
      <c r="S11" s="6">
        <f t="shared" si="3"/>
        <v>1.433999999999969</v>
      </c>
      <c r="T11" s="6"/>
      <c r="AM11" s="19"/>
      <c r="AN11" s="20"/>
    </row>
    <row r="12" spans="1:40" ht="19.5">
      <c r="A12" s="72">
        <v>2544</v>
      </c>
      <c r="B12" s="61">
        <v>302.84</v>
      </c>
      <c r="C12" s="62">
        <v>144.95</v>
      </c>
      <c r="D12" s="63">
        <v>37483</v>
      </c>
      <c r="E12" s="70">
        <f t="shared" si="0"/>
        <v>298.586</v>
      </c>
      <c r="F12" s="62">
        <v>118.67</v>
      </c>
      <c r="G12" s="71">
        <v>37483</v>
      </c>
      <c r="H12" s="61">
        <v>300.39</v>
      </c>
      <c r="I12" s="62">
        <v>0</v>
      </c>
      <c r="J12" s="63">
        <v>37426</v>
      </c>
      <c r="K12" s="70">
        <f t="shared" si="1"/>
        <v>298.586</v>
      </c>
      <c r="L12" s="62">
        <v>0.08</v>
      </c>
      <c r="M12" s="71">
        <v>37373</v>
      </c>
      <c r="N12" s="61">
        <v>471.333</v>
      </c>
      <c r="O12" s="67">
        <v>14.95</v>
      </c>
      <c r="P12" s="59"/>
      <c r="Q12" s="6">
        <f t="shared" si="2"/>
        <v>4.253999999999962</v>
      </c>
      <c r="R12" s="6"/>
      <c r="S12" s="6">
        <f t="shared" si="3"/>
        <v>1.8039999999999736</v>
      </c>
      <c r="T12" s="6"/>
      <c r="AM12" s="19"/>
      <c r="AN12" s="20"/>
    </row>
    <row r="13" spans="1:40" ht="19.5">
      <c r="A13" s="72">
        <v>2545</v>
      </c>
      <c r="B13" s="61">
        <v>303.2</v>
      </c>
      <c r="C13" s="62">
        <v>174.01</v>
      </c>
      <c r="D13" s="63">
        <v>37516</v>
      </c>
      <c r="E13" s="70">
        <f t="shared" si="0"/>
        <v>298.586</v>
      </c>
      <c r="F13" s="62">
        <v>124.14</v>
      </c>
      <c r="G13" s="71">
        <v>37509</v>
      </c>
      <c r="H13" s="61">
        <v>299.88</v>
      </c>
      <c r="I13" s="62">
        <v>0</v>
      </c>
      <c r="J13" s="63">
        <v>37387</v>
      </c>
      <c r="K13" s="70">
        <f t="shared" si="1"/>
        <v>298.586</v>
      </c>
      <c r="L13" s="62">
        <v>0</v>
      </c>
      <c r="M13" s="71">
        <v>37387</v>
      </c>
      <c r="N13" s="61">
        <v>341.798</v>
      </c>
      <c r="O13" s="67">
        <v>10.8383120406</v>
      </c>
      <c r="P13" s="59"/>
      <c r="Q13" s="6">
        <f t="shared" si="2"/>
        <v>4.613999999999976</v>
      </c>
      <c r="R13" s="6"/>
      <c r="S13" s="6">
        <f t="shared" si="3"/>
        <v>1.2939999999999827</v>
      </c>
      <c r="T13" s="6"/>
      <c r="AM13" s="19"/>
      <c r="AN13" s="73"/>
    </row>
    <row r="14" spans="1:40" ht="19.5">
      <c r="A14" s="74">
        <v>2546</v>
      </c>
      <c r="B14" s="61">
        <v>303.74</v>
      </c>
      <c r="C14" s="62">
        <v>265</v>
      </c>
      <c r="D14" s="63">
        <v>38609</v>
      </c>
      <c r="E14" s="70">
        <f t="shared" si="0"/>
        <v>298.586</v>
      </c>
      <c r="F14" s="62">
        <v>213.5</v>
      </c>
      <c r="G14" s="71">
        <v>38609</v>
      </c>
      <c r="H14" s="61">
        <v>299.98</v>
      </c>
      <c r="I14" s="62">
        <v>0.09</v>
      </c>
      <c r="J14" s="71">
        <v>38452</v>
      </c>
      <c r="K14" s="70">
        <f t="shared" si="1"/>
        <v>298.586</v>
      </c>
      <c r="L14" s="62">
        <v>0.09</v>
      </c>
      <c r="M14" s="71">
        <v>38452</v>
      </c>
      <c r="N14" s="61">
        <v>360.539</v>
      </c>
      <c r="O14" s="67">
        <v>11.4</v>
      </c>
      <c r="P14" s="59"/>
      <c r="Q14" s="6">
        <f t="shared" si="2"/>
        <v>5.153999999999996</v>
      </c>
      <c r="R14" s="6"/>
      <c r="S14" s="6">
        <f t="shared" si="3"/>
        <v>1.3940000000000055</v>
      </c>
      <c r="T14" s="6"/>
      <c r="AM14" s="19"/>
      <c r="AN14" s="20"/>
    </row>
    <row r="15" spans="1:40" ht="19.5">
      <c r="A15" s="74">
        <v>2547</v>
      </c>
      <c r="B15" s="61">
        <v>302.89</v>
      </c>
      <c r="C15" s="62">
        <v>167.82</v>
      </c>
      <c r="D15" s="63">
        <v>38154</v>
      </c>
      <c r="E15" s="70">
        <f t="shared" si="0"/>
        <v>298.586</v>
      </c>
      <c r="F15" s="62">
        <v>134.75</v>
      </c>
      <c r="G15" s="71">
        <v>38337</v>
      </c>
      <c r="H15" s="61">
        <v>299.89</v>
      </c>
      <c r="I15" s="62">
        <v>0</v>
      </c>
      <c r="J15" s="71">
        <v>38113</v>
      </c>
      <c r="K15" s="70">
        <f t="shared" si="1"/>
        <v>298.586</v>
      </c>
      <c r="L15" s="62">
        <v>0</v>
      </c>
      <c r="M15" s="71">
        <v>38113</v>
      </c>
      <c r="N15" s="61">
        <v>347.82</v>
      </c>
      <c r="O15" s="67">
        <v>11.03</v>
      </c>
      <c r="P15" s="59"/>
      <c r="Q15" s="6">
        <f t="shared" si="2"/>
        <v>4.303999999999974</v>
      </c>
      <c r="R15" s="6"/>
      <c r="S15" s="6">
        <f t="shared" si="3"/>
        <v>1.3039999999999736</v>
      </c>
      <c r="T15" s="6"/>
      <c r="AM15" s="19"/>
      <c r="AN15" s="20"/>
    </row>
    <row r="16" spans="1:19" ht="19.5">
      <c r="A16" s="74">
        <v>2548</v>
      </c>
      <c r="B16" s="61">
        <v>303.99</v>
      </c>
      <c r="C16" s="62">
        <v>171.16</v>
      </c>
      <c r="D16" s="63">
        <v>38577</v>
      </c>
      <c r="E16" s="70">
        <v>303.61</v>
      </c>
      <c r="F16" s="62">
        <v>148.6</v>
      </c>
      <c r="G16" s="71">
        <v>38577</v>
      </c>
      <c r="H16" s="70">
        <v>299.89</v>
      </c>
      <c r="I16" s="62">
        <v>0.23</v>
      </c>
      <c r="J16" s="71">
        <v>38469</v>
      </c>
      <c r="K16" s="70">
        <v>299.89</v>
      </c>
      <c r="L16" s="62">
        <v>0.23</v>
      </c>
      <c r="M16" s="71">
        <v>38469</v>
      </c>
      <c r="N16" s="61">
        <v>360.4625280000001</v>
      </c>
      <c r="O16" s="67">
        <v>11.461593406593403</v>
      </c>
      <c r="P16" s="59"/>
      <c r="Q16" s="6">
        <f t="shared" si="2"/>
        <v>5.403999999999996</v>
      </c>
      <c r="S16" s="6">
        <f t="shared" si="3"/>
        <v>1.3039999999999736</v>
      </c>
    </row>
    <row r="17" spans="1:19" ht="19.5">
      <c r="A17" s="74">
        <v>2549</v>
      </c>
      <c r="B17" s="61">
        <v>305.12</v>
      </c>
      <c r="C17" s="62">
        <v>344.2</v>
      </c>
      <c r="D17" s="63">
        <v>232</v>
      </c>
      <c r="E17" s="70">
        <f>5.06+Q5</f>
        <v>303.646</v>
      </c>
      <c r="F17" s="62">
        <v>223.3</v>
      </c>
      <c r="G17" s="63">
        <v>232</v>
      </c>
      <c r="H17" s="70">
        <v>300.17</v>
      </c>
      <c r="I17" s="62">
        <v>1.2</v>
      </c>
      <c r="J17" s="63">
        <v>102</v>
      </c>
      <c r="K17" s="70">
        <f>1.58+Q5</f>
        <v>300.166</v>
      </c>
      <c r="L17" s="62">
        <v>1.2</v>
      </c>
      <c r="M17" s="63">
        <v>102</v>
      </c>
      <c r="N17" s="70">
        <v>511.6608</v>
      </c>
      <c r="O17" s="67">
        <v>16.22461046976</v>
      </c>
      <c r="P17" s="59"/>
      <c r="Q17" s="6">
        <f t="shared" si="2"/>
        <v>6.533999999999992</v>
      </c>
      <c r="S17" s="6">
        <f t="shared" si="3"/>
        <v>1.5840000000000032</v>
      </c>
    </row>
    <row r="18" spans="1:19" ht="19.5">
      <c r="A18" s="74">
        <v>2550</v>
      </c>
      <c r="B18" s="61">
        <v>302.77</v>
      </c>
      <c r="C18" s="62">
        <v>140.04</v>
      </c>
      <c r="D18" s="63">
        <v>271</v>
      </c>
      <c r="E18" s="70">
        <v>302.23</v>
      </c>
      <c r="F18" s="62">
        <v>102.24</v>
      </c>
      <c r="G18" s="63">
        <v>271</v>
      </c>
      <c r="H18" s="70">
        <v>299.94</v>
      </c>
      <c r="I18" s="62">
        <v>1.13</v>
      </c>
      <c r="J18" s="63">
        <v>166</v>
      </c>
      <c r="K18" s="70">
        <v>299.94</v>
      </c>
      <c r="L18" s="62">
        <v>1.13</v>
      </c>
      <c r="M18" s="63">
        <v>166</v>
      </c>
      <c r="N18" s="70">
        <v>322.65</v>
      </c>
      <c r="O18" s="67">
        <f>M18*0.0317097</f>
        <v>5.2638102</v>
      </c>
      <c r="P18" s="59"/>
      <c r="Q18" s="6">
        <f t="shared" si="2"/>
        <v>4.183999999999969</v>
      </c>
      <c r="S18" s="6">
        <f t="shared" si="3"/>
        <v>1.353999999999985</v>
      </c>
    </row>
    <row r="19" spans="1:19" ht="19.5">
      <c r="A19" s="74">
        <v>2551</v>
      </c>
      <c r="B19" s="75">
        <v>305.29</v>
      </c>
      <c r="C19" s="76">
        <v>355</v>
      </c>
      <c r="D19" s="63">
        <v>220</v>
      </c>
      <c r="E19" s="77">
        <v>303.59</v>
      </c>
      <c r="F19" s="78">
        <v>201.65</v>
      </c>
      <c r="G19" s="63">
        <v>220</v>
      </c>
      <c r="H19" s="77">
        <v>300.04</v>
      </c>
      <c r="I19" s="78">
        <v>0.19</v>
      </c>
      <c r="J19" s="63">
        <v>155</v>
      </c>
      <c r="K19" s="77">
        <v>300.04</v>
      </c>
      <c r="L19" s="78">
        <v>0.19</v>
      </c>
      <c r="M19" s="63">
        <v>155</v>
      </c>
      <c r="N19" s="77">
        <v>570.38</v>
      </c>
      <c r="O19" s="67">
        <f>M19*0.0317097</f>
        <v>4.9150035</v>
      </c>
      <c r="P19" s="59"/>
      <c r="Q19" s="6">
        <f t="shared" si="2"/>
        <v>6.704000000000008</v>
      </c>
      <c r="S19" s="6">
        <f t="shared" si="3"/>
        <v>1.4540000000000077</v>
      </c>
    </row>
    <row r="20" spans="1:33" ht="20.25">
      <c r="A20" s="74">
        <v>2552</v>
      </c>
      <c r="B20" s="61">
        <v>301.4</v>
      </c>
      <c r="C20" s="62">
        <v>39.8</v>
      </c>
      <c r="D20" s="63">
        <v>229</v>
      </c>
      <c r="E20" s="70">
        <v>301.36</v>
      </c>
      <c r="F20" s="62">
        <v>38</v>
      </c>
      <c r="G20" s="63">
        <v>229</v>
      </c>
      <c r="H20" s="70">
        <v>299.95</v>
      </c>
      <c r="I20" s="62">
        <v>0.1</v>
      </c>
      <c r="J20" s="63">
        <v>64</v>
      </c>
      <c r="K20" s="70">
        <v>299.95</v>
      </c>
      <c r="L20" s="62">
        <v>0.1</v>
      </c>
      <c r="M20" s="63">
        <v>64</v>
      </c>
      <c r="N20" s="70">
        <v>159.24</v>
      </c>
      <c r="O20" s="67">
        <f>M20*0.0317097</f>
        <v>2.0294208</v>
      </c>
      <c r="P20" s="59"/>
      <c r="Q20" s="6">
        <f t="shared" si="2"/>
        <v>2.8139999999999645</v>
      </c>
      <c r="S20" s="6">
        <f t="shared" si="3"/>
        <v>1.363999999999976</v>
      </c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</row>
    <row r="21" spans="1:19" ht="19.5">
      <c r="A21" s="74">
        <v>2553</v>
      </c>
      <c r="B21" s="61">
        <v>303.93</v>
      </c>
      <c r="C21" s="62">
        <v>216.71</v>
      </c>
      <c r="D21" s="63">
        <v>200</v>
      </c>
      <c r="E21" s="70">
        <v>303.1</v>
      </c>
      <c r="F21" s="62">
        <v>150.5</v>
      </c>
      <c r="G21" s="71">
        <v>200</v>
      </c>
      <c r="H21" s="61">
        <v>299.94</v>
      </c>
      <c r="I21" s="62">
        <v>0.12</v>
      </c>
      <c r="J21" s="63">
        <v>40274</v>
      </c>
      <c r="K21" s="70">
        <v>299.94</v>
      </c>
      <c r="L21" s="62">
        <v>0.12</v>
      </c>
      <c r="M21" s="71">
        <v>40274</v>
      </c>
      <c r="N21" s="61">
        <v>427.07</v>
      </c>
      <c r="O21" s="67">
        <f aca="true" t="shared" si="4" ref="O21:O27">N21*0.0317097</f>
        <v>13.542261579</v>
      </c>
      <c r="P21" s="59"/>
      <c r="Q21" s="6">
        <f t="shared" si="2"/>
        <v>5.343999999999994</v>
      </c>
      <c r="S21" s="6">
        <f t="shared" si="3"/>
        <v>1.353999999999985</v>
      </c>
    </row>
    <row r="22" spans="1:19" ht="19.5">
      <c r="A22" s="74">
        <v>2554</v>
      </c>
      <c r="B22" s="61">
        <v>305.38</v>
      </c>
      <c r="C22" s="62">
        <v>525.92</v>
      </c>
      <c r="D22" s="63">
        <v>40720</v>
      </c>
      <c r="E22" s="70">
        <v>304.099</v>
      </c>
      <c r="F22" s="62">
        <v>323</v>
      </c>
      <c r="G22" s="71">
        <v>40722</v>
      </c>
      <c r="H22" s="61">
        <v>300.19</v>
      </c>
      <c r="I22" s="62">
        <v>0.19</v>
      </c>
      <c r="J22" s="63">
        <v>40603</v>
      </c>
      <c r="K22" s="70">
        <v>300.186</v>
      </c>
      <c r="L22" s="62">
        <v>0.19</v>
      </c>
      <c r="M22" s="71">
        <v>40603</v>
      </c>
      <c r="N22" s="61">
        <v>798.46</v>
      </c>
      <c r="O22" s="67">
        <f t="shared" si="4"/>
        <v>25.318927062</v>
      </c>
      <c r="P22" s="59"/>
      <c r="Q22" s="6">
        <f t="shared" si="2"/>
        <v>6.793999999999983</v>
      </c>
      <c r="S22" s="6">
        <f t="shared" si="3"/>
        <v>1.603999999999985</v>
      </c>
    </row>
    <row r="23" spans="1:19" ht="19.5">
      <c r="A23" s="74">
        <v>2555</v>
      </c>
      <c r="B23" s="61">
        <v>302.79</v>
      </c>
      <c r="C23" s="62">
        <v>142.18</v>
      </c>
      <c r="D23" s="63">
        <v>41130</v>
      </c>
      <c r="E23" s="70">
        <v>302.093</v>
      </c>
      <c r="F23" s="62">
        <v>86.8</v>
      </c>
      <c r="G23" s="71">
        <v>41131</v>
      </c>
      <c r="H23" s="61">
        <v>300.09</v>
      </c>
      <c r="I23" s="62">
        <v>0.64</v>
      </c>
      <c r="J23" s="63">
        <v>41032</v>
      </c>
      <c r="K23" s="70">
        <v>300.086</v>
      </c>
      <c r="L23" s="62">
        <v>0.64</v>
      </c>
      <c r="M23" s="71">
        <v>41034</v>
      </c>
      <c r="N23" s="61">
        <v>385.87</v>
      </c>
      <c r="O23" s="67">
        <f t="shared" si="4"/>
        <v>12.235821939000001</v>
      </c>
      <c r="P23" s="59"/>
      <c r="Q23" s="6">
        <f t="shared" si="2"/>
        <v>4.204000000000008</v>
      </c>
      <c r="S23" s="6">
        <f t="shared" si="3"/>
        <v>1.5039999999999623</v>
      </c>
    </row>
    <row r="24" spans="1:19" ht="19.5">
      <c r="A24" s="74">
        <v>2556</v>
      </c>
      <c r="B24" s="61">
        <v>301.92</v>
      </c>
      <c r="C24" s="62">
        <v>65.3</v>
      </c>
      <c r="D24" s="63">
        <v>41533</v>
      </c>
      <c r="E24" s="70">
        <v>301.76</v>
      </c>
      <c r="F24" s="62">
        <v>56.9</v>
      </c>
      <c r="G24" s="71">
        <v>41533</v>
      </c>
      <c r="H24" s="61">
        <v>300.27</v>
      </c>
      <c r="I24" s="62">
        <v>0.85</v>
      </c>
      <c r="J24" s="63">
        <v>41453</v>
      </c>
      <c r="K24" s="70">
        <v>300.27</v>
      </c>
      <c r="L24" s="62">
        <v>0.85</v>
      </c>
      <c r="M24" s="71">
        <v>41453</v>
      </c>
      <c r="N24" s="61">
        <v>239.49</v>
      </c>
      <c r="O24" s="67">
        <f t="shared" si="4"/>
        <v>7.594156053000001</v>
      </c>
      <c r="P24" s="59"/>
      <c r="Q24" s="6">
        <f t="shared" si="2"/>
        <v>3.334000000000003</v>
      </c>
      <c r="S24" s="6">
        <f t="shared" si="3"/>
        <v>1.683999999999969</v>
      </c>
    </row>
    <row r="25" spans="1:19" ht="19.5">
      <c r="A25" s="74">
        <v>2557</v>
      </c>
      <c r="B25" s="61">
        <v>303.39</v>
      </c>
      <c r="C25" s="62">
        <v>198.53</v>
      </c>
      <c r="D25" s="63">
        <v>41885</v>
      </c>
      <c r="E25" s="70">
        <v>303.019</v>
      </c>
      <c r="F25" s="62">
        <v>163.8</v>
      </c>
      <c r="G25" s="71">
        <v>41885</v>
      </c>
      <c r="H25" s="61">
        <v>300.16</v>
      </c>
      <c r="I25" s="62">
        <v>0.95</v>
      </c>
      <c r="J25" s="63">
        <v>41712</v>
      </c>
      <c r="K25" s="70">
        <v>300.156</v>
      </c>
      <c r="L25" s="62">
        <v>0.95</v>
      </c>
      <c r="M25" s="71">
        <v>41713</v>
      </c>
      <c r="N25" s="61">
        <v>436.91</v>
      </c>
      <c r="O25" s="67">
        <f t="shared" si="4"/>
        <v>13.854285027000001</v>
      </c>
      <c r="P25" s="59"/>
      <c r="Q25" s="6">
        <f t="shared" si="2"/>
        <v>4.803999999999974</v>
      </c>
      <c r="S25" s="6">
        <f t="shared" si="3"/>
        <v>1.5740000000000123</v>
      </c>
    </row>
    <row r="26" spans="1:19" ht="19.5">
      <c r="A26" s="74">
        <v>2558</v>
      </c>
      <c r="B26" s="61">
        <v>302.95</v>
      </c>
      <c r="C26" s="62">
        <v>132.87</v>
      </c>
      <c r="D26" s="63">
        <v>42251</v>
      </c>
      <c r="E26" s="70">
        <v>302.543</v>
      </c>
      <c r="F26" s="62">
        <v>105.42</v>
      </c>
      <c r="G26" s="71">
        <v>42251</v>
      </c>
      <c r="H26" s="61">
        <v>300.16</v>
      </c>
      <c r="I26" s="62">
        <v>0.16</v>
      </c>
      <c r="J26" s="63">
        <v>42085</v>
      </c>
      <c r="K26" s="70">
        <v>300.156</v>
      </c>
      <c r="L26" s="62">
        <v>0.16</v>
      </c>
      <c r="M26" s="71">
        <v>42085</v>
      </c>
      <c r="N26" s="61">
        <v>178.26</v>
      </c>
      <c r="O26" s="67">
        <f t="shared" si="4"/>
        <v>5.6525711219999994</v>
      </c>
      <c r="P26" s="59"/>
      <c r="Q26" s="6">
        <f t="shared" si="2"/>
        <v>4.363999999999976</v>
      </c>
      <c r="S26" s="6">
        <f t="shared" si="3"/>
        <v>1.5740000000000123</v>
      </c>
    </row>
    <row r="27" spans="1:19" ht="19.5">
      <c r="A27" s="74">
        <v>2559</v>
      </c>
      <c r="B27" s="61">
        <v>304.74</v>
      </c>
      <c r="C27" s="62">
        <v>374.6</v>
      </c>
      <c r="D27" s="63">
        <v>42597</v>
      </c>
      <c r="E27" s="70">
        <v>303.967</v>
      </c>
      <c r="F27" s="62">
        <v>274.4</v>
      </c>
      <c r="G27" s="71">
        <v>42597</v>
      </c>
      <c r="H27" s="61">
        <v>299.99</v>
      </c>
      <c r="I27" s="62">
        <v>0</v>
      </c>
      <c r="J27" s="63">
        <v>42457</v>
      </c>
      <c r="K27" s="70">
        <v>299.986</v>
      </c>
      <c r="L27" s="62">
        <v>0</v>
      </c>
      <c r="M27" s="71">
        <v>42457</v>
      </c>
      <c r="N27" s="61">
        <v>448.82</v>
      </c>
      <c r="O27" s="67">
        <f t="shared" si="4"/>
        <v>14.231947554</v>
      </c>
      <c r="P27" s="59"/>
      <c r="Q27" s="6">
        <f t="shared" si="2"/>
        <v>6.153999999999996</v>
      </c>
      <c r="S27" s="6">
        <f t="shared" si="3"/>
        <v>1.4039999999999964</v>
      </c>
    </row>
    <row r="28" spans="1:19" ht="19.5">
      <c r="A28" s="103">
        <v>2560</v>
      </c>
      <c r="B28" s="61">
        <v>302.86</v>
      </c>
      <c r="C28" s="62">
        <v>128.5</v>
      </c>
      <c r="D28" s="63">
        <v>42978</v>
      </c>
      <c r="E28" s="70">
        <v>302.56</v>
      </c>
      <c r="F28" s="62">
        <v>107.4</v>
      </c>
      <c r="G28" s="71">
        <v>43351</v>
      </c>
      <c r="H28" s="61">
        <v>299.99</v>
      </c>
      <c r="I28" s="62">
        <v>0.22</v>
      </c>
      <c r="J28" s="63">
        <v>43277</v>
      </c>
      <c r="K28" s="70">
        <v>299.99</v>
      </c>
      <c r="L28" s="62">
        <v>0.22</v>
      </c>
      <c r="M28" s="71">
        <v>43277</v>
      </c>
      <c r="N28" s="61">
        <v>431.32</v>
      </c>
      <c r="O28" s="67">
        <v>13.68</v>
      </c>
      <c r="P28" s="59"/>
      <c r="Q28" s="6">
        <f t="shared" si="2"/>
        <v>4.274000000000001</v>
      </c>
      <c r="S28" s="6">
        <f t="shared" si="3"/>
        <v>1.4039999999999964</v>
      </c>
    </row>
    <row r="29" spans="1:19" ht="19.5">
      <c r="A29" s="103">
        <v>2561</v>
      </c>
      <c r="B29" s="61">
        <v>304.59</v>
      </c>
      <c r="C29" s="62">
        <v>317.85</v>
      </c>
      <c r="D29" s="63">
        <v>43330</v>
      </c>
      <c r="E29" s="70">
        <v>304.51</v>
      </c>
      <c r="F29" s="62">
        <v>308.65</v>
      </c>
      <c r="G29" s="71">
        <v>43695</v>
      </c>
      <c r="H29" s="61">
        <v>300.23</v>
      </c>
      <c r="I29" s="62">
        <v>0.9</v>
      </c>
      <c r="J29" s="63">
        <v>43632</v>
      </c>
      <c r="K29" s="70">
        <v>300.23</v>
      </c>
      <c r="L29" s="62">
        <v>0.9</v>
      </c>
      <c r="M29" s="71">
        <v>43632</v>
      </c>
      <c r="N29" s="61">
        <v>584.46</v>
      </c>
      <c r="O29" s="67">
        <v>18.53</v>
      </c>
      <c r="P29" s="59"/>
      <c r="Q29" s="6">
        <f t="shared" si="2"/>
        <v>6.003999999999962</v>
      </c>
      <c r="S29" s="6">
        <f t="shared" si="3"/>
        <v>1.6440000000000055</v>
      </c>
    </row>
    <row r="30" spans="1:19" ht="22.5" customHeight="1">
      <c r="A30" s="103">
        <v>2562</v>
      </c>
      <c r="B30" s="61">
        <v>302.09</v>
      </c>
      <c r="C30" s="62">
        <v>93.07</v>
      </c>
      <c r="D30" s="63">
        <v>43695</v>
      </c>
      <c r="E30" s="70">
        <v>302</v>
      </c>
      <c r="F30" s="62">
        <v>82.5</v>
      </c>
      <c r="G30" s="71">
        <v>44061</v>
      </c>
      <c r="H30" s="61">
        <v>300.48</v>
      </c>
      <c r="I30" s="62">
        <v>0.28</v>
      </c>
      <c r="J30" s="63">
        <v>43983</v>
      </c>
      <c r="K30" s="70">
        <v>300.48</v>
      </c>
      <c r="L30" s="62">
        <v>0.28</v>
      </c>
      <c r="M30" s="71">
        <v>43983</v>
      </c>
      <c r="N30" s="61">
        <v>221.1</v>
      </c>
      <c r="O30" s="67">
        <v>7.01</v>
      </c>
      <c r="P30" s="59"/>
      <c r="Q30" s="6">
        <f t="shared" si="2"/>
        <v>3.5039999999999623</v>
      </c>
      <c r="S30" s="6">
        <f t="shared" si="3"/>
        <v>1.8940000000000055</v>
      </c>
    </row>
    <row r="31" spans="1:19" ht="19.5">
      <c r="A31" s="103">
        <v>2563</v>
      </c>
      <c r="B31" s="61">
        <v>302.74</v>
      </c>
      <c r="C31" s="62">
        <v>130.75</v>
      </c>
      <c r="D31" s="63">
        <v>44065</v>
      </c>
      <c r="E31" s="70">
        <v>302.47</v>
      </c>
      <c r="F31" s="62">
        <v>107.13</v>
      </c>
      <c r="G31" s="71">
        <v>44065</v>
      </c>
      <c r="H31" s="61">
        <v>300.8</v>
      </c>
      <c r="I31" s="62">
        <v>0.4</v>
      </c>
      <c r="J31" s="63">
        <v>44197</v>
      </c>
      <c r="K31" s="70">
        <v>300.8</v>
      </c>
      <c r="L31" s="62">
        <v>0.4</v>
      </c>
      <c r="M31" s="71">
        <v>44197</v>
      </c>
      <c r="N31" s="61">
        <v>133.55</v>
      </c>
      <c r="O31" s="67">
        <v>4.23</v>
      </c>
      <c r="P31" s="59"/>
      <c r="Q31" s="6">
        <f t="shared" si="2"/>
        <v>4.153999999999996</v>
      </c>
      <c r="S31" s="6">
        <f t="shared" si="3"/>
        <v>2.2139999999999986</v>
      </c>
    </row>
    <row r="32" spans="1:16" ht="20.25">
      <c r="A32" s="80"/>
      <c r="B32" s="61"/>
      <c r="C32" s="62"/>
      <c r="D32" s="63"/>
      <c r="E32" s="70"/>
      <c r="F32" s="62"/>
      <c r="G32" s="71"/>
      <c r="H32" s="61"/>
      <c r="I32" s="62"/>
      <c r="J32" s="63"/>
      <c r="K32" s="70"/>
      <c r="L32" s="62"/>
      <c r="M32" s="71"/>
      <c r="N32" s="61"/>
      <c r="O32" s="67"/>
      <c r="P32" s="59"/>
    </row>
    <row r="33" spans="1:16" ht="20.25">
      <c r="A33" s="80"/>
      <c r="B33" s="61"/>
      <c r="C33" s="62"/>
      <c r="D33" s="63"/>
      <c r="E33" s="70"/>
      <c r="F33" s="62"/>
      <c r="G33" s="71"/>
      <c r="H33" s="61"/>
      <c r="I33" s="62"/>
      <c r="J33" s="63"/>
      <c r="K33" s="70"/>
      <c r="L33" s="62"/>
      <c r="M33" s="71"/>
      <c r="N33" s="61"/>
      <c r="O33" s="67"/>
      <c r="P33" s="59"/>
    </row>
    <row r="34" spans="1:16" ht="22.5" customHeight="1">
      <c r="A34" s="74"/>
      <c r="B34" s="61"/>
      <c r="C34" s="62"/>
      <c r="D34" s="81"/>
      <c r="E34" s="70"/>
      <c r="F34" s="62"/>
      <c r="G34" s="71"/>
      <c r="H34" s="82"/>
      <c r="I34" s="62"/>
      <c r="J34" s="63"/>
      <c r="K34" s="70"/>
      <c r="L34" s="62"/>
      <c r="M34" s="71"/>
      <c r="N34" s="61"/>
      <c r="O34" s="67"/>
      <c r="P34" s="83"/>
    </row>
    <row r="35" spans="1:16" ht="22.5" customHeight="1">
      <c r="A35" s="74"/>
      <c r="B35" s="61"/>
      <c r="C35" s="62"/>
      <c r="D35" s="63"/>
      <c r="E35" s="70"/>
      <c r="F35" s="62"/>
      <c r="G35" s="71"/>
      <c r="H35" s="82"/>
      <c r="I35" s="62"/>
      <c r="J35" s="63"/>
      <c r="K35" s="70"/>
      <c r="L35" s="62"/>
      <c r="M35" s="71"/>
      <c r="N35" s="61"/>
      <c r="O35" s="67"/>
      <c r="P35" s="83"/>
    </row>
    <row r="36" spans="1:16" ht="22.5" customHeight="1">
      <c r="A36" s="74"/>
      <c r="B36" s="84"/>
      <c r="C36" s="85"/>
      <c r="D36" s="86" t="s">
        <v>20</v>
      </c>
      <c r="E36" s="87"/>
      <c r="F36" s="85"/>
      <c r="G36" s="88"/>
      <c r="H36" s="89"/>
      <c r="I36" s="85"/>
      <c r="J36" s="90"/>
      <c r="K36" s="87"/>
      <c r="L36" s="85"/>
      <c r="M36" s="91"/>
      <c r="N36" s="84"/>
      <c r="O36" s="92"/>
      <c r="P36" s="83"/>
    </row>
    <row r="37" spans="1:16" ht="22.5" customHeight="1">
      <c r="A37" s="93"/>
      <c r="B37" s="94"/>
      <c r="C37" s="95"/>
      <c r="D37" s="96"/>
      <c r="E37" s="97"/>
      <c r="F37" s="95"/>
      <c r="G37" s="98"/>
      <c r="H37" s="99"/>
      <c r="I37" s="95"/>
      <c r="J37" s="100"/>
      <c r="K37" s="97"/>
      <c r="L37" s="95"/>
      <c r="M37" s="101"/>
      <c r="N37" s="94"/>
      <c r="O37" s="102"/>
      <c r="P37" s="83"/>
    </row>
  </sheetData>
  <sheetProtection/>
  <printOptions/>
  <pageMargins left="1.02" right="0.24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2010-12-01T07:00:15Z</cp:lastPrinted>
  <dcterms:created xsi:type="dcterms:W3CDTF">1994-01-31T08:04:27Z</dcterms:created>
  <dcterms:modified xsi:type="dcterms:W3CDTF">2021-06-22T08:38:22Z</dcterms:modified>
  <cp:category/>
  <cp:version/>
  <cp:contentType/>
  <cp:contentStatus/>
</cp:coreProperties>
</file>