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y31" sheetId="1" r:id="rId1"/>
    <sheet name="Y.31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<sst xmlns="http://schemas.openxmlformats.org/spreadsheetml/2006/main" count="55" uniqueCount="30">
  <si>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</si>
  <si>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</si>
  <si>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</si>
  <si>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</si>
  <si>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</si>
  <si>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</si>
  <si>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</si>
  <si>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</si>
  <si>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</si>
  <si>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</si>
  <si>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</si>
  <si>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</si>
  <si>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</si>
  <si>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</si>
  <si>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</si>
  <si>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</si>
  <si>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9. ก.ย.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</si>
  <si>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</si>
  <si>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</si>
  <si>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</si>
  <si>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</si>
  <si>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</si>
  <si>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</si>
  <si>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</si>
  <si>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</si>
  <si>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</si>
  <si>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-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</si>
  <si>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</si>
  <si>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1,981  ตร.กม.</t>
  </si>
  <si>
    <t>ตลิ่งฝั่งซ้าย  267.371 ม.(ร.ท.ก.) ตลิ่งฝั่งขวา  267.279 ม.(ร.ท.ก.)ท้องน้ำ  ม.(ร.ท.ก.) ศูนย์เสาระดับน้ำ 257.00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</si>
</sst>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bbbb"/>
    <numFmt numFmtId="198" formatCode="#,##0_ ;\-#,##0\ "/>
  </numFmts>
  <fonts count="5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9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79" fontId="7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2" fontId="12" fillId="0" borderId="0" xfId="0" applyNumberFormat="1" applyFont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179" fontId="7" fillId="0" borderId="27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56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5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1" fontId="7" fillId="36" borderId="29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33" borderId="22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22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4" fontId="7" fillId="0" borderId="34" xfId="0" applyNumberFormat="1" applyFont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9325"/>
          <c:w val="0.838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'Y.31'!$X$5:$X$32</c:f>
              <c:numCache/>
            </c:numRef>
          </c:cat>
          <c:val>
            <c:numRef>
              <c:f>'Y.31'!$Y$5:$Y$32</c:f>
              <c:numCache/>
            </c:numRef>
          </c:val>
        </c:ser>
        <c:axId val="8186294"/>
        <c:axId val="6567783"/>
      </c:barChart>
      <c:catAx>
        <c:axId val="818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567783"/>
        <c:crossesAt val="0"/>
        <c:auto val="1"/>
        <c:lblOffset val="100"/>
        <c:tickLblSkip val="1"/>
        <c:noMultiLvlLbl val="0"/>
      </c:catAx>
      <c:valAx>
        <c:axId val="65677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18629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บ้านทุ่งหนองอ.เชียงม่วน จ.พะเยา</a:t>
            </a:r>
          </a:p>
        </c:rich>
      </c:tx>
      <c:layout>
        <c:manualLayout>
          <c:xMode val="factor"/>
          <c:yMode val="factor"/>
          <c:x val="0.035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325"/>
          <c:w val="0.824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'Y.31'!$X$5:$X$32</c:f>
              <c:numCache/>
            </c:numRef>
          </c:cat>
          <c:val>
            <c:numRef>
              <c:f>'Y.31'!$Z$5:$Z$32</c:f>
              <c:numCache/>
            </c:numRef>
          </c:val>
        </c:ser>
        <c:axId val="59110048"/>
        <c:axId val="62228385"/>
      </c:barChart>
      <c:catAx>
        <c:axId val="5911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2228385"/>
        <c:crosses val="autoZero"/>
        <c:auto val="1"/>
        <c:lblOffset val="100"/>
        <c:tickLblSkip val="1"/>
        <c:noMultiLvlLbl val="0"/>
      </c:catAx>
      <c:valAx>
        <c:axId val="6222838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11004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25">
      <selection activeCell="W36" sqref="W36"/>
    </sheetView>
  </sheetViews>
  <sheetFormatPr defaultColWidth="9.33203125" defaultRowHeight="21"/>
  <cols>
    <col min="1" max="1" width="5.83203125" style="1" customWidth="1"/>
    <col min="2" max="2" width="8" style="6" customWidth="1"/>
    <col min="3" max="3" width="9" style="6" customWidth="1"/>
    <col min="4" max="4" width="7.66015625" style="11" customWidth="1"/>
    <col min="5" max="5" width="8" style="1" customWidth="1"/>
    <col min="6" max="6" width="8.16015625" style="6" customWidth="1"/>
    <col min="7" max="7" width="7.66015625" style="11" customWidth="1"/>
    <col min="8" max="8" width="8" style="6" customWidth="1"/>
    <col min="9" max="9" width="8.16015625" style="6" customWidth="1"/>
    <col min="10" max="10" width="8.16015625" style="11" customWidth="1"/>
    <col min="11" max="11" width="8.16015625" style="6" customWidth="1"/>
    <col min="12" max="12" width="8.33203125" style="6" customWidth="1"/>
    <col min="13" max="13" width="8.83203125" style="11" customWidth="1"/>
    <col min="14" max="14" width="9" style="1" customWidth="1"/>
    <col min="15" max="15" width="7.660156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"/>
      <c r="N3" s="13"/>
      <c r="O3" s="13"/>
      <c r="AN3" s="19"/>
      <c r="AO3" s="20"/>
    </row>
    <row r="4" spans="1:41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18.75">
      <c r="A5" s="24"/>
      <c r="B5" s="25" t="s">
        <v>3</v>
      </c>
      <c r="C5" s="26"/>
      <c r="D5" s="27"/>
      <c r="E5" s="28"/>
      <c r="F5" s="28"/>
      <c r="G5" s="29"/>
      <c r="H5" s="30" t="s">
        <v>4</v>
      </c>
      <c r="I5" s="28"/>
      <c r="J5" s="31"/>
      <c r="K5" s="28"/>
      <c r="L5" s="28"/>
      <c r="M5" s="32"/>
      <c r="N5" s="33" t="s">
        <v>5</v>
      </c>
      <c r="O5" s="34"/>
      <c r="Q5" s="6">
        <v>257</v>
      </c>
      <c r="AN5" s="19"/>
      <c r="AO5" s="20"/>
    </row>
    <row r="6" spans="1:41" ht="18.75">
      <c r="A6" s="35" t="s">
        <v>6</v>
      </c>
      <c r="B6" s="36" t="s">
        <v>7</v>
      </c>
      <c r="C6" s="37"/>
      <c r="D6" s="38"/>
      <c r="E6" s="36" t="s">
        <v>8</v>
      </c>
      <c r="F6" s="39"/>
      <c r="G6" s="38"/>
      <c r="H6" s="36" t="s">
        <v>7</v>
      </c>
      <c r="I6" s="39"/>
      <c r="J6" s="38"/>
      <c r="K6" s="36" t="s">
        <v>8</v>
      </c>
      <c r="L6" s="39"/>
      <c r="M6" s="40"/>
      <c r="N6" s="41" t="s">
        <v>1</v>
      </c>
      <c r="O6" s="36"/>
      <c r="AN6" s="19"/>
      <c r="AO6" s="20"/>
    </row>
    <row r="7" spans="1:41" s="6" customFormat="1" ht="18.75">
      <c r="A7" s="42" t="s">
        <v>9</v>
      </c>
      <c r="B7" s="43" t="s">
        <v>10</v>
      </c>
      <c r="C7" s="43" t="s">
        <v>11</v>
      </c>
      <c r="D7" s="44" t="s">
        <v>12</v>
      </c>
      <c r="E7" s="45" t="s">
        <v>10</v>
      </c>
      <c r="F7" s="43" t="s">
        <v>11</v>
      </c>
      <c r="G7" s="44" t="s">
        <v>12</v>
      </c>
      <c r="H7" s="43" t="s">
        <v>10</v>
      </c>
      <c r="I7" s="45" t="s">
        <v>11</v>
      </c>
      <c r="J7" s="44" t="s">
        <v>12</v>
      </c>
      <c r="K7" s="46" t="s">
        <v>10</v>
      </c>
      <c r="L7" s="46" t="s">
        <v>11</v>
      </c>
      <c r="M7" s="47" t="s">
        <v>12</v>
      </c>
      <c r="N7" s="43" t="s">
        <v>11</v>
      </c>
      <c r="O7" s="46" t="s">
        <v>13</v>
      </c>
      <c r="AN7" s="19"/>
      <c r="AO7" s="20"/>
    </row>
    <row r="8" spans="1:41" ht="18.75">
      <c r="A8" s="48"/>
      <c r="B8" s="49" t="s">
        <v>25</v>
      </c>
      <c r="C8" s="50" t="s">
        <v>14</v>
      </c>
      <c r="D8" s="51"/>
      <c r="E8" s="49" t="s">
        <v>25</v>
      </c>
      <c r="F8" s="50" t="s">
        <v>14</v>
      </c>
      <c r="G8" s="51"/>
      <c r="H8" s="49" t="s">
        <v>25</v>
      </c>
      <c r="I8" s="50" t="s">
        <v>14</v>
      </c>
      <c r="J8" s="52"/>
      <c r="K8" s="49" t="s">
        <v>25</v>
      </c>
      <c r="L8" s="50" t="s">
        <v>14</v>
      </c>
      <c r="M8" s="53"/>
      <c r="N8" s="49" t="s">
        <v>15</v>
      </c>
      <c r="O8" s="49" t="s">
        <v>14</v>
      </c>
      <c r="AN8" s="19"/>
      <c r="AO8" s="20"/>
    </row>
    <row r="9" spans="1:41" ht="18" customHeight="1">
      <c r="A9" s="54">
        <v>2539</v>
      </c>
      <c r="B9" s="55">
        <f>$Q$5+Q9</f>
        <v>261.98</v>
      </c>
      <c r="C9" s="107">
        <v>307.44</v>
      </c>
      <c r="D9" s="57">
        <v>36386</v>
      </c>
      <c r="E9" s="58">
        <f>$Q$5+R9</f>
        <v>261.47</v>
      </c>
      <c r="F9" s="59">
        <v>245.52</v>
      </c>
      <c r="G9" s="60">
        <v>36386</v>
      </c>
      <c r="H9" s="55">
        <f>$Q$5+T9</f>
        <v>257.89</v>
      </c>
      <c r="I9" s="56">
        <v>1.33</v>
      </c>
      <c r="J9" s="57">
        <v>36246</v>
      </c>
      <c r="K9" s="58">
        <f>$Q$5+U9</f>
        <v>257.89</v>
      </c>
      <c r="L9" s="59">
        <v>1.33</v>
      </c>
      <c r="M9" s="60">
        <v>36246</v>
      </c>
      <c r="N9" s="104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aca="true" t="shared" si="0" ref="B10:B17">$Q$5+Q10</f>
        <v>261.53</v>
      </c>
      <c r="C10" s="107">
        <v>244.54</v>
      </c>
      <c r="D10" s="57">
        <v>36431</v>
      </c>
      <c r="E10" s="63">
        <f aca="true" t="shared" si="1" ref="E10:E17">$Q$5+R10</f>
        <v>261.27</v>
      </c>
      <c r="F10" s="56">
        <v>210.16</v>
      </c>
      <c r="G10" s="64">
        <v>36431</v>
      </c>
      <c r="H10" s="55">
        <f aca="true" t="shared" si="2" ref="H10:H17">$Q$5+T10</f>
        <v>257.63</v>
      </c>
      <c r="I10" s="56">
        <v>0.08</v>
      </c>
      <c r="J10" s="57">
        <v>36331</v>
      </c>
      <c r="K10" s="63">
        <f aca="true" t="shared" si="3" ref="K10:K17">$Q$5+U10</f>
        <v>257.63</v>
      </c>
      <c r="L10" s="56">
        <v>0.08</v>
      </c>
      <c r="M10" s="64">
        <v>36331</v>
      </c>
      <c r="N10" s="104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107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104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108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104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107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104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5"/>
    </row>
    <row r="14" spans="1:41" ht="18" customHeight="1">
      <c r="A14" s="62">
        <v>2544</v>
      </c>
      <c r="B14" s="55">
        <f t="shared" si="0"/>
        <v>261.88</v>
      </c>
      <c r="C14" s="107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104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5"/>
    </row>
    <row r="15" spans="1:41" ht="18" customHeight="1">
      <c r="A15" s="62">
        <v>2545</v>
      </c>
      <c r="B15" s="55">
        <f t="shared" si="0"/>
        <v>262.39</v>
      </c>
      <c r="C15" s="107">
        <v>464.3</v>
      </c>
      <c r="D15" s="57" t="s">
        <v>16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104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6"/>
    </row>
    <row r="16" spans="1:41" ht="18" customHeight="1">
      <c r="A16" s="62">
        <v>2546</v>
      </c>
      <c r="B16" s="55">
        <f t="shared" si="0"/>
        <v>262.82</v>
      </c>
      <c r="C16" s="109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104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6"/>
    </row>
    <row r="17" spans="1:41" ht="18" customHeight="1">
      <c r="A17" s="62">
        <v>2547</v>
      </c>
      <c r="B17" s="55">
        <f t="shared" si="0"/>
        <v>262.62</v>
      </c>
      <c r="C17" s="107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104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6"/>
    </row>
    <row r="18" spans="1:20" ht="18" customHeight="1">
      <c r="A18" s="62">
        <v>2548</v>
      </c>
      <c r="B18" s="55">
        <v>263.14</v>
      </c>
      <c r="C18" s="110">
        <v>508.8</v>
      </c>
      <c r="D18" s="57">
        <v>38577</v>
      </c>
      <c r="E18" s="67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105">
        <v>684.494496</v>
      </c>
      <c r="O18" s="61">
        <v>21.70517808219177</v>
      </c>
      <c r="Q18" s="6">
        <f aca="true" t="shared" si="4" ref="Q18:Q36">B18-$Q$5</f>
        <v>6.139999999999986</v>
      </c>
      <c r="T18" s="6">
        <f aca="true" t="shared" si="5" ref="T18:T36">H18-$Q$5</f>
        <v>0.4900000000000091</v>
      </c>
    </row>
    <row r="19" spans="1:20" ht="18" customHeight="1">
      <c r="A19" s="62">
        <v>2549</v>
      </c>
      <c r="B19" s="68">
        <f>6.35+Q5</f>
        <v>263.35</v>
      </c>
      <c r="C19" s="107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105">
        <v>1035.009792</v>
      </c>
      <c r="O19" s="61">
        <v>32.819945205479456</v>
      </c>
      <c r="Q19" s="6">
        <f t="shared" si="4"/>
        <v>6.350000000000023</v>
      </c>
      <c r="T19" s="6">
        <f t="shared" si="5"/>
        <v>0.5299999999999727</v>
      </c>
    </row>
    <row r="20" spans="1:20" ht="18" customHeight="1">
      <c r="A20" s="62">
        <v>2550</v>
      </c>
      <c r="B20" s="55">
        <v>261.4</v>
      </c>
      <c r="C20" s="107">
        <v>247</v>
      </c>
      <c r="D20" s="57">
        <v>256</v>
      </c>
      <c r="E20" s="67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104">
        <v>563.93</v>
      </c>
      <c r="O20" s="61">
        <f aca="true" t="shared" si="6" ref="O20:O36">N20*0.0517097</f>
        <v>29.160651120999997</v>
      </c>
      <c r="Q20" s="6">
        <f t="shared" si="4"/>
        <v>4.399999999999977</v>
      </c>
      <c r="T20" s="69">
        <f t="shared" si="5"/>
        <v>0.35000000000002274</v>
      </c>
    </row>
    <row r="21" spans="1:20" ht="18" customHeight="1">
      <c r="A21" s="62">
        <v>2551</v>
      </c>
      <c r="B21" s="70">
        <v>263</v>
      </c>
      <c r="C21" s="111">
        <v>486</v>
      </c>
      <c r="D21" s="57">
        <v>221</v>
      </c>
      <c r="E21" s="72">
        <v>262.7</v>
      </c>
      <c r="F21" s="71">
        <v>435</v>
      </c>
      <c r="G21" s="73">
        <v>221</v>
      </c>
      <c r="H21" s="70">
        <v>257.6</v>
      </c>
      <c r="I21" s="71">
        <v>0.9</v>
      </c>
      <c r="J21" s="74">
        <v>47</v>
      </c>
      <c r="K21" s="72">
        <v>257.6</v>
      </c>
      <c r="L21" s="71">
        <v>0.9</v>
      </c>
      <c r="M21" s="73">
        <v>47</v>
      </c>
      <c r="N21" s="106">
        <v>1209.26</v>
      </c>
      <c r="O21" s="61">
        <f t="shared" si="6"/>
        <v>62.530471821999996</v>
      </c>
      <c r="Q21" s="6">
        <f t="shared" si="4"/>
        <v>6</v>
      </c>
      <c r="T21" s="6">
        <f t="shared" si="5"/>
        <v>0.6000000000000227</v>
      </c>
    </row>
    <row r="22" spans="1:20" ht="18" customHeight="1">
      <c r="A22" s="62">
        <v>2552</v>
      </c>
      <c r="B22" s="70">
        <v>260.4</v>
      </c>
      <c r="C22" s="111">
        <v>155</v>
      </c>
      <c r="D22" s="57">
        <v>228</v>
      </c>
      <c r="E22" s="75">
        <v>260.28</v>
      </c>
      <c r="F22" s="71">
        <v>136.2</v>
      </c>
      <c r="G22" s="73">
        <v>228</v>
      </c>
      <c r="H22" s="70">
        <v>257.62</v>
      </c>
      <c r="I22" s="71">
        <v>0.2</v>
      </c>
      <c r="J22" s="74">
        <v>41</v>
      </c>
      <c r="K22" s="72">
        <v>257.66</v>
      </c>
      <c r="L22" s="71">
        <v>0.38</v>
      </c>
      <c r="M22" s="73">
        <v>41</v>
      </c>
      <c r="N22" s="106">
        <v>340.62</v>
      </c>
      <c r="O22" s="61">
        <f t="shared" si="6"/>
        <v>17.613358014</v>
      </c>
      <c r="Q22" s="6">
        <f t="shared" si="4"/>
        <v>3.3999999999999773</v>
      </c>
      <c r="T22" s="6">
        <f t="shared" si="5"/>
        <v>0.6200000000000045</v>
      </c>
    </row>
    <row r="23" spans="1:20" ht="18" customHeight="1">
      <c r="A23" s="62">
        <v>2553</v>
      </c>
      <c r="B23" s="70">
        <v>263.04</v>
      </c>
      <c r="C23" s="111">
        <v>659.2</v>
      </c>
      <c r="D23" s="57">
        <v>239</v>
      </c>
      <c r="E23" s="75">
        <v>262.31</v>
      </c>
      <c r="F23" s="71">
        <v>398.8</v>
      </c>
      <c r="G23" s="73">
        <v>239</v>
      </c>
      <c r="H23" s="70">
        <v>257.6</v>
      </c>
      <c r="I23" s="71">
        <v>0.8</v>
      </c>
      <c r="J23" s="74">
        <v>40324</v>
      </c>
      <c r="K23" s="72">
        <v>257.61</v>
      </c>
      <c r="L23" s="71">
        <v>0.92</v>
      </c>
      <c r="M23" s="73">
        <v>40324</v>
      </c>
      <c r="N23" s="106">
        <v>816.22</v>
      </c>
      <c r="O23" s="61">
        <f t="shared" si="6"/>
        <v>42.206491334</v>
      </c>
      <c r="Q23" s="6">
        <f t="shared" si="4"/>
        <v>6.0400000000000205</v>
      </c>
      <c r="T23" s="6">
        <f t="shared" si="5"/>
        <v>0.6000000000000227</v>
      </c>
    </row>
    <row r="24" spans="1:20" ht="18" customHeight="1">
      <c r="A24" s="62">
        <v>2554</v>
      </c>
      <c r="B24" s="70">
        <v>263.901</v>
      </c>
      <c r="C24" s="111">
        <v>1110.6</v>
      </c>
      <c r="D24" s="57">
        <v>37069</v>
      </c>
      <c r="E24" s="72">
        <v>263.567</v>
      </c>
      <c r="F24" s="71">
        <v>930</v>
      </c>
      <c r="G24" s="73">
        <v>40721</v>
      </c>
      <c r="H24" s="70">
        <v>257.859</v>
      </c>
      <c r="I24" s="71">
        <v>2.5</v>
      </c>
      <c r="J24" s="74">
        <v>40592</v>
      </c>
      <c r="K24" s="72">
        <v>257.868</v>
      </c>
      <c r="L24" s="71">
        <v>3.05</v>
      </c>
      <c r="M24" s="73">
        <v>40592</v>
      </c>
      <c r="N24" s="106">
        <v>1936.23</v>
      </c>
      <c r="O24" s="76">
        <f t="shared" si="6"/>
        <v>100.121872431</v>
      </c>
      <c r="Q24" s="6">
        <f t="shared" si="4"/>
        <v>6.9010000000000105</v>
      </c>
      <c r="T24" s="6">
        <f t="shared" si="5"/>
        <v>0.8589999999999804</v>
      </c>
    </row>
    <row r="25" spans="1:20" ht="18" customHeight="1">
      <c r="A25" s="62">
        <v>2555</v>
      </c>
      <c r="B25" s="70">
        <v>262.72</v>
      </c>
      <c r="C25" s="111">
        <v>493.4</v>
      </c>
      <c r="D25" s="57">
        <v>41115</v>
      </c>
      <c r="E25" s="72">
        <v>262.278</v>
      </c>
      <c r="F25" s="71">
        <v>409.2</v>
      </c>
      <c r="G25" s="73">
        <v>41115</v>
      </c>
      <c r="H25" s="70">
        <v>257.75</v>
      </c>
      <c r="I25" s="56" t="s">
        <v>26</v>
      </c>
      <c r="J25" s="74">
        <v>40998</v>
      </c>
      <c r="K25" s="72">
        <v>257.757</v>
      </c>
      <c r="L25" s="71">
        <v>1.1</v>
      </c>
      <c r="M25" s="73">
        <v>40998</v>
      </c>
      <c r="N25" s="106">
        <v>918.48</v>
      </c>
      <c r="O25" s="77">
        <f t="shared" si="6"/>
        <v>47.494325255999996</v>
      </c>
      <c r="Q25" s="6">
        <f t="shared" si="4"/>
        <v>5.720000000000027</v>
      </c>
      <c r="T25" s="6">
        <f t="shared" si="5"/>
        <v>0.75</v>
      </c>
    </row>
    <row r="26" spans="1:20" ht="18" customHeight="1">
      <c r="A26" s="62">
        <v>2556</v>
      </c>
      <c r="B26" s="70">
        <v>261.1</v>
      </c>
      <c r="C26" s="111">
        <v>147</v>
      </c>
      <c r="D26" s="57">
        <v>41524</v>
      </c>
      <c r="E26" s="72">
        <v>260.72</v>
      </c>
      <c r="F26" s="71">
        <v>124.6</v>
      </c>
      <c r="G26" s="73">
        <v>41524</v>
      </c>
      <c r="H26" s="70">
        <v>257.61</v>
      </c>
      <c r="I26" s="71">
        <v>0.44</v>
      </c>
      <c r="J26" s="74">
        <v>41349</v>
      </c>
      <c r="K26" s="72">
        <v>257.61</v>
      </c>
      <c r="L26" s="71">
        <v>0.44</v>
      </c>
      <c r="M26" s="73">
        <v>41349</v>
      </c>
      <c r="N26" s="106">
        <v>526.84</v>
      </c>
      <c r="O26" s="77">
        <f t="shared" si="6"/>
        <v>27.242738348</v>
      </c>
      <c r="Q26" s="6">
        <f t="shared" si="4"/>
        <v>4.100000000000023</v>
      </c>
      <c r="T26" s="6">
        <f t="shared" si="5"/>
        <v>0.6100000000000136</v>
      </c>
    </row>
    <row r="27" spans="1:20" ht="18" customHeight="1">
      <c r="A27" s="62">
        <v>2557</v>
      </c>
      <c r="B27" s="70">
        <v>262.74</v>
      </c>
      <c r="C27" s="111">
        <v>372.5</v>
      </c>
      <c r="D27" s="57">
        <v>41885</v>
      </c>
      <c r="E27" s="72">
        <v>262.445</v>
      </c>
      <c r="F27" s="71">
        <v>335</v>
      </c>
      <c r="G27" s="64">
        <v>41885</v>
      </c>
      <c r="H27" s="70">
        <v>257.62</v>
      </c>
      <c r="I27" s="71">
        <v>0</v>
      </c>
      <c r="J27" s="74">
        <v>41714</v>
      </c>
      <c r="K27" s="72">
        <v>257.644</v>
      </c>
      <c r="L27" s="71">
        <v>0</v>
      </c>
      <c r="M27" s="73">
        <v>41716</v>
      </c>
      <c r="N27" s="106">
        <v>867.52</v>
      </c>
      <c r="O27" s="77">
        <f t="shared" si="6"/>
        <v>44.859198944</v>
      </c>
      <c r="Q27" s="6">
        <f t="shared" si="4"/>
        <v>5.740000000000009</v>
      </c>
      <c r="T27" s="6">
        <f t="shared" si="5"/>
        <v>0.6200000000000045</v>
      </c>
    </row>
    <row r="28" spans="1:20" ht="18" customHeight="1">
      <c r="A28" s="62">
        <v>2558</v>
      </c>
      <c r="B28" s="70">
        <v>261.62</v>
      </c>
      <c r="C28" s="111">
        <v>209.8</v>
      </c>
      <c r="D28" s="57">
        <v>42252</v>
      </c>
      <c r="E28" s="72">
        <v>261.335</v>
      </c>
      <c r="F28" s="71">
        <v>184.9</v>
      </c>
      <c r="G28" s="64">
        <v>42252</v>
      </c>
      <c r="H28" s="70">
        <v>257.49</v>
      </c>
      <c r="I28" s="71">
        <v>0</v>
      </c>
      <c r="J28" s="74">
        <v>42093</v>
      </c>
      <c r="K28" s="72">
        <v>257.49</v>
      </c>
      <c r="L28" s="71">
        <v>0</v>
      </c>
      <c r="M28" s="73">
        <v>42094</v>
      </c>
      <c r="N28" s="106">
        <v>299.42</v>
      </c>
      <c r="O28" s="76">
        <f t="shared" si="6"/>
        <v>15.482918374</v>
      </c>
      <c r="Q28" s="6">
        <f t="shared" si="4"/>
        <v>4.6200000000000045</v>
      </c>
      <c r="T28" s="6">
        <f t="shared" si="5"/>
        <v>0.4900000000000091</v>
      </c>
    </row>
    <row r="29" spans="1:20" ht="18" customHeight="1">
      <c r="A29" s="62">
        <v>2559</v>
      </c>
      <c r="B29" s="70">
        <v>264.33</v>
      </c>
      <c r="C29" s="111">
        <v>957.6</v>
      </c>
      <c r="D29" s="57">
        <v>42597</v>
      </c>
      <c r="E29" s="72">
        <v>262.921</v>
      </c>
      <c r="F29" s="71">
        <v>548.8</v>
      </c>
      <c r="G29" s="64">
        <v>42597</v>
      </c>
      <c r="H29" s="70">
        <v>257.53</v>
      </c>
      <c r="I29" s="71">
        <v>0.22</v>
      </c>
      <c r="J29" s="74">
        <v>42469</v>
      </c>
      <c r="K29" s="72">
        <v>257.53</v>
      </c>
      <c r="L29" s="71">
        <v>0.22</v>
      </c>
      <c r="M29" s="73">
        <v>42476</v>
      </c>
      <c r="N29" s="106">
        <v>891.68</v>
      </c>
      <c r="O29" s="77">
        <f t="shared" si="6"/>
        <v>46.108505296</v>
      </c>
      <c r="Q29" s="78">
        <f t="shared" si="4"/>
        <v>7.329999999999984</v>
      </c>
      <c r="T29" s="6">
        <f t="shared" si="5"/>
        <v>0.5299999999999727</v>
      </c>
    </row>
    <row r="30" spans="1:20" ht="18" customHeight="1">
      <c r="A30" s="62">
        <v>2560</v>
      </c>
      <c r="B30" s="70">
        <v>261.88</v>
      </c>
      <c r="C30" s="111">
        <v>238.6</v>
      </c>
      <c r="D30" s="57">
        <v>42985</v>
      </c>
      <c r="E30" s="72">
        <v>261.56</v>
      </c>
      <c r="F30" s="71">
        <v>208.4</v>
      </c>
      <c r="G30" s="64">
        <v>42978</v>
      </c>
      <c r="H30" s="70">
        <v>257.6</v>
      </c>
      <c r="I30" s="71">
        <v>0</v>
      </c>
      <c r="J30" s="74">
        <v>42832</v>
      </c>
      <c r="K30" s="72">
        <v>257.625</v>
      </c>
      <c r="L30" s="71">
        <v>0</v>
      </c>
      <c r="M30" s="73">
        <v>42832</v>
      </c>
      <c r="N30" s="106">
        <v>926.79</v>
      </c>
      <c r="O30" s="76">
        <f t="shared" si="6"/>
        <v>47.924032862999994</v>
      </c>
      <c r="Q30" s="1">
        <f t="shared" si="4"/>
        <v>4.8799999999999955</v>
      </c>
      <c r="T30" s="6">
        <f t="shared" si="5"/>
        <v>0.6000000000000227</v>
      </c>
    </row>
    <row r="31" spans="1:20" ht="18" customHeight="1">
      <c r="A31" s="62">
        <v>2561</v>
      </c>
      <c r="B31" s="70">
        <v>263.85</v>
      </c>
      <c r="C31" s="111">
        <v>686</v>
      </c>
      <c r="D31" s="57">
        <v>43330</v>
      </c>
      <c r="E31" s="72">
        <v>263.178</v>
      </c>
      <c r="F31" s="71">
        <v>458.8</v>
      </c>
      <c r="G31" s="64">
        <v>43330</v>
      </c>
      <c r="H31" s="70">
        <v>257.65</v>
      </c>
      <c r="I31" s="71">
        <v>1.2</v>
      </c>
      <c r="J31" s="74">
        <v>241863</v>
      </c>
      <c r="K31" s="72">
        <v>257.65</v>
      </c>
      <c r="L31" s="71">
        <v>1.2</v>
      </c>
      <c r="M31" s="73">
        <v>241863</v>
      </c>
      <c r="N31" s="106">
        <v>876.15</v>
      </c>
      <c r="O31" s="76">
        <f t="shared" si="6"/>
        <v>45.305453654999994</v>
      </c>
      <c r="Q31" s="1">
        <f t="shared" si="4"/>
        <v>6.850000000000023</v>
      </c>
      <c r="T31" s="1">
        <f t="shared" si="5"/>
        <v>0.6499999999999773</v>
      </c>
    </row>
    <row r="32" spans="1:20" ht="18" customHeight="1">
      <c r="A32" s="62">
        <v>2562</v>
      </c>
      <c r="B32" s="70">
        <v>262.55</v>
      </c>
      <c r="C32" s="111">
        <v>309.5</v>
      </c>
      <c r="D32" s="57">
        <v>43682</v>
      </c>
      <c r="E32" s="72">
        <v>262.302</v>
      </c>
      <c r="F32" s="71">
        <v>278</v>
      </c>
      <c r="G32" s="64">
        <v>43682</v>
      </c>
      <c r="H32" s="70">
        <v>257.41</v>
      </c>
      <c r="I32" s="71">
        <v>0.33</v>
      </c>
      <c r="J32" s="74">
        <v>241995</v>
      </c>
      <c r="K32" s="72">
        <v>257.42</v>
      </c>
      <c r="L32" s="71">
        <v>0.36</v>
      </c>
      <c r="M32" s="73">
        <v>241994</v>
      </c>
      <c r="N32" s="106">
        <v>473.13</v>
      </c>
      <c r="O32" s="76">
        <f t="shared" si="6"/>
        <v>24.465410361</v>
      </c>
      <c r="Q32" s="1">
        <f t="shared" si="4"/>
        <v>5.550000000000011</v>
      </c>
      <c r="T32" s="1">
        <f t="shared" si="5"/>
        <v>0.410000000000025</v>
      </c>
    </row>
    <row r="33" spans="1:20" ht="18" customHeight="1">
      <c r="A33" s="62">
        <v>2563</v>
      </c>
      <c r="B33" s="70">
        <v>261.87</v>
      </c>
      <c r="C33" s="111">
        <v>153.5</v>
      </c>
      <c r="D33" s="57">
        <v>44047</v>
      </c>
      <c r="E33" s="72">
        <v>261.59</v>
      </c>
      <c r="F33" s="71">
        <v>139.5</v>
      </c>
      <c r="G33" s="64">
        <v>44065</v>
      </c>
      <c r="H33" s="70">
        <v>257.4</v>
      </c>
      <c r="I33" s="71">
        <v>0.15</v>
      </c>
      <c r="J33" s="74">
        <v>242254</v>
      </c>
      <c r="K33" s="72">
        <v>257.4</v>
      </c>
      <c r="L33" s="71">
        <v>0.15</v>
      </c>
      <c r="M33" s="73">
        <v>242254</v>
      </c>
      <c r="N33" s="106">
        <v>263.84</v>
      </c>
      <c r="O33" s="76">
        <f t="shared" si="6"/>
        <v>13.643087247999999</v>
      </c>
      <c r="Q33" s="1">
        <f t="shared" si="4"/>
        <v>4.8700000000000045</v>
      </c>
      <c r="T33" s="6">
        <f t="shared" si="5"/>
        <v>0.39999999999997726</v>
      </c>
    </row>
    <row r="34" spans="1:20" ht="18" customHeight="1">
      <c r="A34" s="62">
        <v>2564</v>
      </c>
      <c r="B34" s="70">
        <v>262.59</v>
      </c>
      <c r="C34" s="111">
        <v>322.7</v>
      </c>
      <c r="D34" s="57">
        <v>44491</v>
      </c>
      <c r="E34" s="72">
        <v>262.12</v>
      </c>
      <c r="F34" s="71">
        <v>263.4</v>
      </c>
      <c r="G34" s="64">
        <v>44492</v>
      </c>
      <c r="H34" s="70">
        <v>257.49</v>
      </c>
      <c r="I34" s="71">
        <v>0.38</v>
      </c>
      <c r="J34" s="74">
        <v>242615</v>
      </c>
      <c r="K34" s="72">
        <v>257.49</v>
      </c>
      <c r="L34" s="71">
        <v>0.38</v>
      </c>
      <c r="M34" s="73">
        <v>242616</v>
      </c>
      <c r="N34" s="106">
        <v>474.73</v>
      </c>
      <c r="O34" s="76">
        <f t="shared" si="6"/>
        <v>24.548145881</v>
      </c>
      <c r="Q34" s="1">
        <f t="shared" si="4"/>
        <v>5.589999999999975</v>
      </c>
      <c r="T34" s="6">
        <f t="shared" si="5"/>
        <v>0.4900000000000091</v>
      </c>
    </row>
    <row r="35" spans="1:20" ht="18" customHeight="1">
      <c r="A35" s="62">
        <v>2565</v>
      </c>
      <c r="B35" s="70">
        <v>263.48</v>
      </c>
      <c r="C35" s="111">
        <v>516</v>
      </c>
      <c r="D35" s="57">
        <v>44794</v>
      </c>
      <c r="E35" s="72">
        <v>262.752</v>
      </c>
      <c r="F35" s="71">
        <v>370.25</v>
      </c>
      <c r="G35" s="64">
        <v>44795</v>
      </c>
      <c r="H35" s="70">
        <v>257.59</v>
      </c>
      <c r="I35" s="71">
        <v>1.63</v>
      </c>
      <c r="J35" s="74">
        <v>243342</v>
      </c>
      <c r="K35" s="72">
        <v>257.592</v>
      </c>
      <c r="L35" s="71">
        <v>1.63</v>
      </c>
      <c r="M35" s="73">
        <v>243342</v>
      </c>
      <c r="N35" s="106">
        <v>948.03</v>
      </c>
      <c r="O35" s="76">
        <f t="shared" si="6"/>
        <v>49.022346891</v>
      </c>
      <c r="Q35" s="1">
        <f t="shared" si="4"/>
        <v>6.480000000000018</v>
      </c>
      <c r="T35" s="6">
        <f t="shared" si="5"/>
        <v>0.589999999999975</v>
      </c>
    </row>
    <row r="36" spans="1:20" ht="18" customHeight="1">
      <c r="A36" s="62">
        <v>2566</v>
      </c>
      <c r="B36" s="70">
        <v>262.2</v>
      </c>
      <c r="C36" s="111">
        <v>185</v>
      </c>
      <c r="D36" s="57">
        <v>45214</v>
      </c>
      <c r="E36" s="72">
        <v>261.527</v>
      </c>
      <c r="F36" s="71">
        <v>146.32</v>
      </c>
      <c r="G36" s="64">
        <v>45214</v>
      </c>
      <c r="H36" s="70">
        <v>257.38</v>
      </c>
      <c r="I36" s="71">
        <v>0.18</v>
      </c>
      <c r="J36" s="74">
        <v>243694</v>
      </c>
      <c r="K36" s="72">
        <v>257.38</v>
      </c>
      <c r="L36" s="71">
        <v>0.18</v>
      </c>
      <c r="M36" s="73">
        <v>243694</v>
      </c>
      <c r="N36" s="106">
        <v>429.39</v>
      </c>
      <c r="O36" s="77">
        <f t="shared" si="6"/>
        <v>22.203628082999998</v>
      </c>
      <c r="Q36" s="6">
        <f t="shared" si="4"/>
        <v>5.199999999999989</v>
      </c>
      <c r="T36" s="6">
        <f t="shared" si="5"/>
        <v>0.37999999999999545</v>
      </c>
    </row>
    <row r="37" spans="1:15" ht="18" customHeight="1">
      <c r="A37" s="62"/>
      <c r="B37" s="70"/>
      <c r="C37" s="111"/>
      <c r="D37" s="57"/>
      <c r="E37" s="72"/>
      <c r="F37" s="71"/>
      <c r="G37" s="64"/>
      <c r="H37" s="70"/>
      <c r="I37" s="71"/>
      <c r="J37" s="74"/>
      <c r="K37" s="72"/>
      <c r="L37" s="71"/>
      <c r="M37" s="73"/>
      <c r="N37" s="106"/>
      <c r="O37" s="76"/>
    </row>
    <row r="38" spans="1:15" ht="18" customHeight="1">
      <c r="A38" s="62"/>
      <c r="B38" s="70"/>
      <c r="C38" s="111"/>
      <c r="D38" s="74"/>
      <c r="E38" s="72"/>
      <c r="F38" s="71"/>
      <c r="G38" s="73"/>
      <c r="H38" s="70"/>
      <c r="I38" s="71"/>
      <c r="J38" s="74"/>
      <c r="K38" s="72"/>
      <c r="L38" s="71"/>
      <c r="M38" s="73"/>
      <c r="N38" s="106"/>
      <c r="O38" s="76"/>
    </row>
    <row r="39" spans="1:15" ht="18" customHeight="1">
      <c r="A39" s="112" t="s">
        <v>3</v>
      </c>
      <c r="B39" s="55">
        <f>MAX(B9:B38)</f>
        <v>264.33</v>
      </c>
      <c r="C39" s="107">
        <f>MAX(C9:C38)</f>
        <v>1110.6</v>
      </c>
      <c r="D39" s="57">
        <v>239048</v>
      </c>
      <c r="E39" s="63">
        <f>MAX(E9:E38)</f>
        <v>263.567</v>
      </c>
      <c r="F39" s="56">
        <f>MAX(F9:F38)</f>
        <v>930</v>
      </c>
      <c r="G39" s="73">
        <v>239048</v>
      </c>
      <c r="H39" s="55">
        <f>MAX(H9:H38)</f>
        <v>257.94</v>
      </c>
      <c r="I39" s="56">
        <f>MAX(I26:I38,I9:I24)</f>
        <v>2.5</v>
      </c>
      <c r="J39" s="74">
        <v>238919</v>
      </c>
      <c r="K39" s="63">
        <f>MAX(K9:K38)</f>
        <v>257.94</v>
      </c>
      <c r="L39" s="56">
        <f>MAX(L9:L38)</f>
        <v>3.05</v>
      </c>
      <c r="M39" s="73">
        <v>238919</v>
      </c>
      <c r="N39" s="104">
        <f>MAX(N9:N38)</f>
        <v>1936.23</v>
      </c>
      <c r="O39" s="61">
        <f>MAX(O9:O38)</f>
        <v>100.121872431</v>
      </c>
    </row>
    <row r="40" spans="1:15" ht="18" customHeight="1">
      <c r="A40" s="112" t="s">
        <v>13</v>
      </c>
      <c r="B40" s="55">
        <f>AVERAGE(B9:B38)</f>
        <v>262.4886071428572</v>
      </c>
      <c r="C40" s="107">
        <f>AVERAGE(C9:C38)</f>
        <v>424.6539285714286</v>
      </c>
      <c r="D40" s="57"/>
      <c r="E40" s="63">
        <f>AVERAGE(E9:E38)</f>
        <v>262.0058928571429</v>
      </c>
      <c r="F40" s="56">
        <f>AVERAGE(F9:F38)</f>
        <v>325.94928571428574</v>
      </c>
      <c r="G40" s="64"/>
      <c r="H40" s="55">
        <f>AVERAGE(H9:H38)</f>
        <v>257.64139285714276</v>
      </c>
      <c r="I40" s="56">
        <f>AVERAGE(I26:I38,I9:I24)</f>
        <v>0.693037037037037</v>
      </c>
      <c r="J40" s="57"/>
      <c r="K40" s="63">
        <f>AVERAGE(K9:K38)</f>
        <v>257.6459285714285</v>
      </c>
      <c r="L40" s="56">
        <f>AVERAGE(L9:L38)</f>
        <v>0.7389285714285714</v>
      </c>
      <c r="M40" s="64"/>
      <c r="N40" s="104">
        <f>AVERAGE(N9:N38)</f>
        <v>740.2929388571429</v>
      </c>
      <c r="O40" s="61">
        <f>AVERAGE(O9:O38)</f>
        <v>32.585890699105995</v>
      </c>
    </row>
    <row r="41" spans="1:15" ht="18" customHeight="1">
      <c r="A41" s="112" t="s">
        <v>4</v>
      </c>
      <c r="B41" s="55">
        <f>MIN(B9:B38)</f>
        <v>260.4</v>
      </c>
      <c r="C41" s="118">
        <f>MIN(C9:C38)</f>
        <v>147</v>
      </c>
      <c r="D41" s="57">
        <v>239851</v>
      </c>
      <c r="E41" s="63">
        <f>MIN(E9:E38)</f>
        <v>260.28</v>
      </c>
      <c r="F41" s="56">
        <f>MIN(F9:F38)</f>
        <v>124.6</v>
      </c>
      <c r="G41" s="73">
        <v>239851</v>
      </c>
      <c r="H41" s="55">
        <f>MIN(H9:H38)</f>
        <v>257.35</v>
      </c>
      <c r="I41" s="56">
        <f>MIN(I26:I38,I9:I24)</f>
        <v>0</v>
      </c>
      <c r="J41" s="74">
        <v>241159</v>
      </c>
      <c r="K41" s="63">
        <f>MIN(K9:K38)</f>
        <v>257.35</v>
      </c>
      <c r="L41" s="56">
        <f>MIN(L9:L38)</f>
        <v>0</v>
      </c>
      <c r="M41" s="73">
        <v>241159</v>
      </c>
      <c r="N41" s="104">
        <f>MIN(N9:N38)</f>
        <v>263.84</v>
      </c>
      <c r="O41" s="61">
        <f>MIN(O9:O38)</f>
        <v>11.56</v>
      </c>
    </row>
    <row r="42" spans="1:15" ht="22.5" customHeight="1">
      <c r="A42" s="115" t="s">
        <v>27</v>
      </c>
      <c r="B42" s="114"/>
      <c r="D42" s="116"/>
      <c r="E42" s="113"/>
      <c r="F42" s="114"/>
      <c r="G42" s="116"/>
      <c r="H42" s="114"/>
      <c r="I42" s="114"/>
      <c r="J42" s="117"/>
      <c r="K42" s="114"/>
      <c r="L42" s="114"/>
      <c r="M42" s="117"/>
      <c r="N42" s="113"/>
      <c r="O42" s="113"/>
    </row>
    <row r="43" spans="2:12" ht="18.75">
      <c r="B43" s="1"/>
      <c r="C43" s="1"/>
      <c r="F43" s="1"/>
      <c r="H43" s="1"/>
      <c r="I43" s="1"/>
      <c r="K43" s="1"/>
      <c r="L43" s="1"/>
    </row>
    <row r="44" spans="2:12" ht="18.75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7">
      <selection activeCell="AF49" sqref="AF4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8.83203125" style="1" customWidth="1"/>
    <col min="26" max="26" width="11.66015625" style="1" customWidth="1"/>
    <col min="27" max="27" width="8.16015625" style="1" customWidth="1"/>
    <col min="28" max="28" width="10.33203125" style="1" customWidth="1"/>
    <col min="29" max="29" width="7.66015625" style="1" customWidth="1"/>
    <col min="30" max="16384" width="9.33203125" style="1" customWidth="1"/>
  </cols>
  <sheetData>
    <row r="2" spans="28:29" ht="18.75">
      <c r="AB2" s="79">
        <v>257</v>
      </c>
      <c r="AC2" s="5" t="s">
        <v>21</v>
      </c>
    </row>
    <row r="3" spans="24:28" ht="18.75">
      <c r="X3" s="125" t="s">
        <v>17</v>
      </c>
      <c r="Y3" s="87" t="s">
        <v>18</v>
      </c>
      <c r="Z3" s="88" t="s">
        <v>22</v>
      </c>
      <c r="AA3" s="87" t="s">
        <v>20</v>
      </c>
      <c r="AB3" s="88" t="s">
        <v>24</v>
      </c>
    </row>
    <row r="4" spans="24:28" ht="18.75">
      <c r="X4" s="126"/>
      <c r="Y4" s="89" t="s">
        <v>19</v>
      </c>
      <c r="Z4" s="90" t="s">
        <v>23</v>
      </c>
      <c r="AA4" s="89" t="s">
        <v>19</v>
      </c>
      <c r="AB4" s="90" t="s">
        <v>23</v>
      </c>
    </row>
    <row r="5" spans="24:29" ht="18.75">
      <c r="X5" s="91">
        <v>2539</v>
      </c>
      <c r="Y5" s="119">
        <v>4.98</v>
      </c>
      <c r="Z5" s="120">
        <v>307.44</v>
      </c>
      <c r="AA5" s="92"/>
      <c r="AB5" s="93"/>
      <c r="AC5" s="80"/>
    </row>
    <row r="6" spans="24:29" ht="18.75">
      <c r="X6" s="91">
        <v>2540</v>
      </c>
      <c r="Y6" s="119">
        <v>4.53</v>
      </c>
      <c r="Z6" s="120">
        <v>244.54</v>
      </c>
      <c r="AA6" s="94"/>
      <c r="AB6" s="95"/>
      <c r="AC6" s="80"/>
    </row>
    <row r="7" spans="24:29" ht="18.75">
      <c r="X7" s="91">
        <v>2541</v>
      </c>
      <c r="Y7" s="119">
        <v>5.4</v>
      </c>
      <c r="Z7" s="120">
        <v>321</v>
      </c>
      <c r="AA7" s="94"/>
      <c r="AB7" s="96"/>
      <c r="AC7" s="80"/>
    </row>
    <row r="8" spans="24:29" ht="18.75">
      <c r="X8" s="91">
        <v>2542</v>
      </c>
      <c r="Y8" s="119">
        <v>6</v>
      </c>
      <c r="Z8" s="120">
        <v>535.6</v>
      </c>
      <c r="AA8" s="94"/>
      <c r="AB8" s="96"/>
      <c r="AC8" s="80"/>
    </row>
    <row r="9" spans="24:29" ht="18.75">
      <c r="X9" s="91">
        <v>2543</v>
      </c>
      <c r="Y9" s="119">
        <v>4.9</v>
      </c>
      <c r="Z9" s="120">
        <v>306</v>
      </c>
      <c r="AA9" s="94"/>
      <c r="AB9" s="96"/>
      <c r="AC9" s="80"/>
    </row>
    <row r="10" spans="24:29" ht="18.75">
      <c r="X10" s="91">
        <v>2544</v>
      </c>
      <c r="Y10" s="119">
        <v>4.88</v>
      </c>
      <c r="Z10" s="120">
        <v>316.9</v>
      </c>
      <c r="AA10" s="94"/>
      <c r="AB10" s="96"/>
      <c r="AC10" s="80"/>
    </row>
    <row r="11" spans="24:29" ht="18.75">
      <c r="X11" s="91">
        <v>2545</v>
      </c>
      <c r="Y11" s="119">
        <v>5.39</v>
      </c>
      <c r="Z11" s="120">
        <v>464.3</v>
      </c>
      <c r="AA11" s="94"/>
      <c r="AB11" s="96"/>
      <c r="AC11" s="80"/>
    </row>
    <row r="12" spans="24:29" ht="18.75">
      <c r="X12" s="91">
        <v>2546</v>
      </c>
      <c r="Y12" s="119">
        <v>5.82</v>
      </c>
      <c r="Z12" s="120">
        <v>581.7</v>
      </c>
      <c r="AA12" s="94"/>
      <c r="AB12" s="96"/>
      <c r="AC12" s="80"/>
    </row>
    <row r="13" spans="24:29" ht="18.75">
      <c r="X13" s="91">
        <v>2547</v>
      </c>
      <c r="Y13" s="119">
        <v>5.62</v>
      </c>
      <c r="Z13" s="120">
        <v>516.5</v>
      </c>
      <c r="AA13" s="94"/>
      <c r="AB13" s="96"/>
      <c r="AC13" s="80"/>
    </row>
    <row r="14" spans="24:29" ht="18.75">
      <c r="X14" s="91">
        <v>2548</v>
      </c>
      <c r="Y14" s="119">
        <v>6.139999999999986</v>
      </c>
      <c r="Z14" s="120">
        <v>508.8</v>
      </c>
      <c r="AA14" s="94"/>
      <c r="AB14" s="96"/>
      <c r="AC14" s="80"/>
    </row>
    <row r="15" spans="24:29" ht="18.75">
      <c r="X15" s="91">
        <v>2549</v>
      </c>
      <c r="Y15" s="119">
        <v>6.350000000000023</v>
      </c>
      <c r="Z15" s="120">
        <v>538.13</v>
      </c>
      <c r="AA15" s="94"/>
      <c r="AB15" s="96"/>
      <c r="AC15" s="80"/>
    </row>
    <row r="16" spans="24:29" ht="18.75">
      <c r="X16" s="91">
        <v>2550</v>
      </c>
      <c r="Y16" s="119">
        <v>4.399999999999977</v>
      </c>
      <c r="Z16" s="120">
        <v>247</v>
      </c>
      <c r="AA16" s="94"/>
      <c r="AB16" s="96"/>
      <c r="AC16" s="80"/>
    </row>
    <row r="17" spans="24:29" ht="18.75">
      <c r="X17" s="91">
        <v>2551</v>
      </c>
      <c r="Y17" s="119">
        <v>6</v>
      </c>
      <c r="Z17" s="120">
        <v>486</v>
      </c>
      <c r="AA17" s="94"/>
      <c r="AB17" s="96"/>
      <c r="AC17" s="80"/>
    </row>
    <row r="18" spans="24:29" ht="18.75">
      <c r="X18" s="91">
        <v>2552</v>
      </c>
      <c r="Y18" s="119">
        <v>3.4</v>
      </c>
      <c r="Z18" s="120">
        <v>155</v>
      </c>
      <c r="AA18" s="94"/>
      <c r="AB18" s="96"/>
      <c r="AC18" s="80"/>
    </row>
    <row r="19" spans="24:29" ht="18.75">
      <c r="X19" s="97">
        <v>2553</v>
      </c>
      <c r="Y19" s="121">
        <v>6.04</v>
      </c>
      <c r="Z19" s="122">
        <v>659.2</v>
      </c>
      <c r="AA19" s="94"/>
      <c r="AB19" s="96"/>
      <c r="AC19" s="80"/>
    </row>
    <row r="20" spans="24:29" ht="18.75">
      <c r="X20" s="91">
        <v>2554</v>
      </c>
      <c r="Y20" s="119">
        <v>6.9</v>
      </c>
      <c r="Z20" s="120">
        <v>1110.6</v>
      </c>
      <c r="AA20" s="94"/>
      <c r="AB20" s="96"/>
      <c r="AC20" s="80"/>
    </row>
    <row r="21" spans="24:29" ht="18.75">
      <c r="X21" s="97">
        <v>2555</v>
      </c>
      <c r="Y21" s="123">
        <v>5.72</v>
      </c>
      <c r="Z21" s="120">
        <v>493.4</v>
      </c>
      <c r="AA21" s="94"/>
      <c r="AB21" s="96"/>
      <c r="AC21" s="80"/>
    </row>
    <row r="22" spans="24:29" ht="18.75">
      <c r="X22" s="91">
        <v>2556</v>
      </c>
      <c r="Y22" s="119">
        <v>4.1</v>
      </c>
      <c r="Z22" s="120">
        <v>147</v>
      </c>
      <c r="AA22" s="94"/>
      <c r="AB22" s="96"/>
      <c r="AC22" s="80"/>
    </row>
    <row r="23" spans="24:29" ht="18.75">
      <c r="X23" s="97">
        <v>2557</v>
      </c>
      <c r="Y23" s="123">
        <v>5.74</v>
      </c>
      <c r="Z23" s="120">
        <v>372.5</v>
      </c>
      <c r="AA23" s="94"/>
      <c r="AB23" s="96"/>
      <c r="AC23" s="80"/>
    </row>
    <row r="24" spans="24:29" ht="18.75">
      <c r="X24" s="91">
        <v>2558</v>
      </c>
      <c r="Y24" s="123">
        <v>4.62</v>
      </c>
      <c r="Z24" s="120">
        <v>209.8</v>
      </c>
      <c r="AA24" s="94"/>
      <c r="AB24" s="96"/>
      <c r="AC24" s="80"/>
    </row>
    <row r="25" spans="24:29" ht="18.75">
      <c r="X25" s="97">
        <v>2559</v>
      </c>
      <c r="Y25" s="123">
        <v>7.33</v>
      </c>
      <c r="Z25" s="120">
        <v>957.6</v>
      </c>
      <c r="AA25" s="94"/>
      <c r="AB25" s="96"/>
      <c r="AC25" s="80"/>
    </row>
    <row r="26" spans="24:29" ht="18.75">
      <c r="X26" s="91">
        <v>2560</v>
      </c>
      <c r="Y26" s="123">
        <v>4.88</v>
      </c>
      <c r="Z26" s="120">
        <v>238.6</v>
      </c>
      <c r="AA26" s="94"/>
      <c r="AB26" s="96"/>
      <c r="AC26" s="80"/>
    </row>
    <row r="27" spans="24:29" ht="18.75">
      <c r="X27" s="97">
        <v>2561</v>
      </c>
      <c r="Y27" s="123">
        <v>6.85</v>
      </c>
      <c r="Z27" s="120">
        <v>686</v>
      </c>
      <c r="AA27" s="94"/>
      <c r="AB27" s="96"/>
      <c r="AC27" s="80"/>
    </row>
    <row r="28" spans="24:29" ht="18.75">
      <c r="X28" s="91">
        <v>2562</v>
      </c>
      <c r="Y28" s="123">
        <v>5.55</v>
      </c>
      <c r="Z28" s="120">
        <v>309.5</v>
      </c>
      <c r="AA28" s="94"/>
      <c r="AB28" s="96"/>
      <c r="AC28" s="80"/>
    </row>
    <row r="29" spans="24:29" ht="18.75">
      <c r="X29" s="97">
        <v>2563</v>
      </c>
      <c r="Y29" s="123">
        <v>4.87</v>
      </c>
      <c r="Z29" s="120">
        <v>153.5</v>
      </c>
      <c r="AA29" s="94"/>
      <c r="AB29" s="96"/>
      <c r="AC29" s="80"/>
    </row>
    <row r="30" spans="24:29" ht="18.75">
      <c r="X30" s="91">
        <v>2564</v>
      </c>
      <c r="Y30" s="123">
        <v>5.59</v>
      </c>
      <c r="Z30" s="120">
        <v>322.7</v>
      </c>
      <c r="AA30" s="94"/>
      <c r="AB30" s="96"/>
      <c r="AC30" s="80"/>
    </row>
    <row r="31" spans="24:29" ht="18.75">
      <c r="X31" s="97">
        <v>2565</v>
      </c>
      <c r="Y31" s="123">
        <v>6.48</v>
      </c>
      <c r="Z31" s="120">
        <v>516</v>
      </c>
      <c r="AA31" s="94"/>
      <c r="AB31" s="96"/>
      <c r="AC31" s="80"/>
    </row>
    <row r="32" spans="24:29" ht="18.75">
      <c r="X32" s="91">
        <v>2566</v>
      </c>
      <c r="Y32" s="119">
        <v>5.2</v>
      </c>
      <c r="Z32" s="120">
        <v>185</v>
      </c>
      <c r="AA32" s="94"/>
      <c r="AB32" s="96"/>
      <c r="AC32" s="80"/>
    </row>
    <row r="33" spans="24:29" ht="18.75">
      <c r="X33" s="91"/>
      <c r="Y33" s="123"/>
      <c r="Z33" s="124"/>
      <c r="AA33" s="94"/>
      <c r="AB33" s="96"/>
      <c r="AC33" s="80"/>
    </row>
    <row r="34" spans="24:29" ht="18.75">
      <c r="X34" s="91"/>
      <c r="Y34" s="123"/>
      <c r="Z34" s="124"/>
      <c r="AA34" s="94"/>
      <c r="AB34" s="96"/>
      <c r="AC34" s="80"/>
    </row>
    <row r="35" spans="24:29" ht="18.75">
      <c r="X35" s="91"/>
      <c r="Y35" s="123"/>
      <c r="Z35" s="124"/>
      <c r="AA35" s="94"/>
      <c r="AB35" s="96"/>
      <c r="AC35" s="80"/>
    </row>
    <row r="36" spans="24:29" ht="18.75">
      <c r="X36" s="91"/>
      <c r="Y36" s="123"/>
      <c r="Z36" s="124"/>
      <c r="AA36" s="94"/>
      <c r="AB36" s="96"/>
      <c r="AC36" s="80"/>
    </row>
    <row r="37" spans="24:29" ht="18.75">
      <c r="X37" s="91"/>
      <c r="Y37" s="123"/>
      <c r="Z37" s="124"/>
      <c r="AA37" s="94"/>
      <c r="AB37" s="96"/>
      <c r="AC37" s="80"/>
    </row>
    <row r="38" spans="24:29" ht="18.75">
      <c r="X38" s="91"/>
      <c r="Y38" s="123"/>
      <c r="Z38" s="124"/>
      <c r="AA38" s="94"/>
      <c r="AB38" s="96"/>
      <c r="AC38" s="80"/>
    </row>
    <row r="39" spans="24:29" ht="18.75">
      <c r="X39" s="91"/>
      <c r="Y39" s="123"/>
      <c r="Z39" s="124"/>
      <c r="AA39" s="94"/>
      <c r="AB39" s="96"/>
      <c r="AC39" s="80"/>
    </row>
    <row r="40" spans="24:29" ht="18.75">
      <c r="X40" s="91"/>
      <c r="Y40" s="123"/>
      <c r="Z40" s="124"/>
      <c r="AA40" s="94"/>
      <c r="AB40" s="96"/>
      <c r="AC40" s="80"/>
    </row>
    <row r="41" spans="24:29" ht="18.75">
      <c r="X41" s="91"/>
      <c r="Y41" s="123"/>
      <c r="Z41" s="124"/>
      <c r="AA41" s="94"/>
      <c r="AB41" s="96"/>
      <c r="AC41" s="80"/>
    </row>
    <row r="42" spans="24:29" ht="18.75">
      <c r="X42" s="91"/>
      <c r="Y42" s="123"/>
      <c r="Z42" s="124"/>
      <c r="AA42" s="94"/>
      <c r="AB42" s="96"/>
      <c r="AC42" s="80"/>
    </row>
    <row r="43" spans="24:29" ht="18.75">
      <c r="X43" s="91"/>
      <c r="Y43" s="123"/>
      <c r="Z43" s="124"/>
      <c r="AA43" s="94"/>
      <c r="AB43" s="96"/>
      <c r="AC43" s="80"/>
    </row>
    <row r="44" spans="24:29" ht="18.75">
      <c r="X44" s="91"/>
      <c r="Y44" s="123"/>
      <c r="Z44" s="124"/>
      <c r="AA44" s="94"/>
      <c r="AB44" s="96"/>
      <c r="AC44" s="80"/>
    </row>
    <row r="45" spans="24:29" ht="18.75">
      <c r="X45" s="91"/>
      <c r="Y45" s="123"/>
      <c r="Z45" s="124"/>
      <c r="AA45" s="94"/>
      <c r="AB45" s="96"/>
      <c r="AC45" s="80"/>
    </row>
    <row r="46" spans="24:29" ht="18.75">
      <c r="X46" s="91"/>
      <c r="Y46" s="123"/>
      <c r="Z46" s="124"/>
      <c r="AA46" s="94"/>
      <c r="AB46" s="96"/>
      <c r="AC46" s="80"/>
    </row>
    <row r="47" spans="24:29" ht="18.75">
      <c r="X47" s="91"/>
      <c r="Y47" s="123"/>
      <c r="Z47" s="124"/>
      <c r="AA47" s="94"/>
      <c r="AB47" s="96"/>
      <c r="AC47" s="80"/>
    </row>
    <row r="48" spans="24:29" ht="18.75">
      <c r="X48" s="91"/>
      <c r="Y48" s="123"/>
      <c r="Z48" s="124"/>
      <c r="AA48" s="94"/>
      <c r="AB48" s="96"/>
      <c r="AC48" s="80"/>
    </row>
    <row r="49" spans="24:29" ht="18.75">
      <c r="X49" s="91"/>
      <c r="Y49" s="123"/>
      <c r="Z49" s="124"/>
      <c r="AA49" s="94"/>
      <c r="AB49" s="96"/>
      <c r="AC49" s="80"/>
    </row>
    <row r="50" spans="24:29" ht="18.75">
      <c r="X50" s="91"/>
      <c r="Y50" s="123"/>
      <c r="Z50" s="124"/>
      <c r="AA50" s="94"/>
      <c r="AB50" s="96"/>
      <c r="AC50" s="80"/>
    </row>
    <row r="51" spans="24:29" ht="18.75">
      <c r="X51" s="91"/>
      <c r="Y51" s="123"/>
      <c r="Z51" s="124"/>
      <c r="AA51" s="94"/>
      <c r="AB51" s="96"/>
      <c r="AC51" s="80"/>
    </row>
    <row r="52" spans="24:29" ht="18.75">
      <c r="X52" s="91"/>
      <c r="Y52" s="123"/>
      <c r="Z52" s="124"/>
      <c r="AA52" s="94"/>
      <c r="AB52" s="96"/>
      <c r="AC52" s="80"/>
    </row>
    <row r="53" spans="24:29" ht="18.75">
      <c r="X53" s="91"/>
      <c r="Y53" s="123"/>
      <c r="Z53" s="124"/>
      <c r="AA53" s="94"/>
      <c r="AB53" s="96"/>
      <c r="AC53" s="80"/>
    </row>
    <row r="54" spans="24:29" ht="18.75">
      <c r="X54" s="91"/>
      <c r="Y54" s="123"/>
      <c r="Z54" s="124"/>
      <c r="AA54" s="94"/>
      <c r="AB54" s="96"/>
      <c r="AC54" s="80"/>
    </row>
    <row r="55" spans="24:29" ht="18.75">
      <c r="X55" s="91"/>
      <c r="Y55" s="123"/>
      <c r="Z55" s="124"/>
      <c r="AA55" s="94"/>
      <c r="AB55" s="96"/>
      <c r="AC55" s="80"/>
    </row>
    <row r="56" spans="24:29" ht="18.75">
      <c r="X56" s="91"/>
      <c r="Y56" s="123"/>
      <c r="Z56" s="124"/>
      <c r="AA56" s="94"/>
      <c r="AB56" s="96"/>
      <c r="AC56" s="80"/>
    </row>
    <row r="57" spans="24:29" ht="18.75">
      <c r="X57" s="91"/>
      <c r="Y57" s="123"/>
      <c r="Z57" s="124"/>
      <c r="AA57" s="94"/>
      <c r="AB57" s="96"/>
      <c r="AC57" s="80"/>
    </row>
    <row r="58" spans="24:29" ht="18.75">
      <c r="X58" s="91"/>
      <c r="Y58" s="123"/>
      <c r="Z58" s="124"/>
      <c r="AA58" s="94"/>
      <c r="AB58" s="96"/>
      <c r="AC58" s="80"/>
    </row>
    <row r="59" spans="24:29" ht="18.75">
      <c r="X59" s="91"/>
      <c r="Y59" s="123"/>
      <c r="Z59" s="124"/>
      <c r="AA59" s="94"/>
      <c r="AB59" s="96"/>
      <c r="AC59" s="80"/>
    </row>
    <row r="60" spans="24:29" ht="18.75">
      <c r="X60" s="91"/>
      <c r="Y60" s="123"/>
      <c r="Z60" s="124"/>
      <c r="AA60" s="94"/>
      <c r="AB60" s="96"/>
      <c r="AC60" s="80"/>
    </row>
    <row r="61" spans="24:29" ht="18.75">
      <c r="X61" s="91"/>
      <c r="Y61" s="123"/>
      <c r="Z61" s="124"/>
      <c r="AA61" s="94"/>
      <c r="AB61" s="96"/>
      <c r="AC61" s="80"/>
    </row>
    <row r="62" spans="24:29" ht="18.75">
      <c r="X62" s="91"/>
      <c r="Y62" s="123"/>
      <c r="Z62" s="124"/>
      <c r="AA62" s="94"/>
      <c r="AB62" s="96"/>
      <c r="AC62" s="80"/>
    </row>
    <row r="63" spans="24:29" ht="18.75">
      <c r="X63" s="91"/>
      <c r="Y63" s="123"/>
      <c r="Z63" s="124"/>
      <c r="AA63" s="94"/>
      <c r="AB63" s="96"/>
      <c r="AC63" s="80"/>
    </row>
    <row r="64" spans="24:29" ht="18.75">
      <c r="X64" s="91"/>
      <c r="Y64" s="123"/>
      <c r="Z64" s="124"/>
      <c r="AA64" s="94"/>
      <c r="AB64" s="96"/>
      <c r="AC64" s="80"/>
    </row>
    <row r="65" spans="24:29" ht="18.75">
      <c r="X65" s="91"/>
      <c r="Y65" s="123"/>
      <c r="Z65" s="124"/>
      <c r="AA65" s="94"/>
      <c r="AB65" s="96"/>
      <c r="AC65" s="80"/>
    </row>
    <row r="66" spans="24:29" ht="18.75">
      <c r="X66" s="91"/>
      <c r="Y66" s="123"/>
      <c r="Z66" s="124"/>
      <c r="AA66" s="94"/>
      <c r="AB66" s="96"/>
      <c r="AC66" s="80"/>
    </row>
    <row r="67" spans="24:29" ht="18.75">
      <c r="X67" s="91"/>
      <c r="Y67" s="123"/>
      <c r="Z67" s="124"/>
      <c r="AA67" s="94"/>
      <c r="AB67" s="96"/>
      <c r="AC67" s="80"/>
    </row>
    <row r="68" spans="24:29" ht="18.75">
      <c r="X68" s="91"/>
      <c r="Y68" s="123"/>
      <c r="Z68" s="124"/>
      <c r="AA68" s="94"/>
      <c r="AB68" s="96"/>
      <c r="AC68" s="80"/>
    </row>
    <row r="69" spans="24:29" ht="18.75">
      <c r="X69" s="91"/>
      <c r="Y69" s="123"/>
      <c r="Z69" s="124"/>
      <c r="AA69" s="94"/>
      <c r="AB69" s="96"/>
      <c r="AC69" s="80"/>
    </row>
    <row r="70" spans="24:29" ht="18.75">
      <c r="X70" s="91"/>
      <c r="Y70" s="123"/>
      <c r="Z70" s="124"/>
      <c r="AA70" s="94"/>
      <c r="AB70" s="96"/>
      <c r="AC70" s="80"/>
    </row>
    <row r="71" spans="24:29" ht="18.75">
      <c r="X71" s="91"/>
      <c r="Y71" s="123"/>
      <c r="Z71" s="124"/>
      <c r="AA71" s="94"/>
      <c r="AB71" s="96"/>
      <c r="AC71" s="80"/>
    </row>
    <row r="72" spans="24:29" ht="18.75">
      <c r="X72" s="91"/>
      <c r="Y72" s="123"/>
      <c r="Z72" s="124"/>
      <c r="AA72" s="94"/>
      <c r="AB72" s="96"/>
      <c r="AC72" s="80"/>
    </row>
    <row r="73" spans="24:29" ht="18.75">
      <c r="X73" s="91"/>
      <c r="Y73" s="123"/>
      <c r="Z73" s="124"/>
      <c r="AA73" s="94"/>
      <c r="AB73" s="96"/>
      <c r="AC73" s="80"/>
    </row>
    <row r="74" spans="24:29" ht="18.75">
      <c r="X74" s="91"/>
      <c r="Y74" s="123"/>
      <c r="Z74" s="124"/>
      <c r="AA74" s="94"/>
      <c r="AB74" s="96"/>
      <c r="AC74" s="80"/>
    </row>
    <row r="75" spans="24:29" ht="18.75">
      <c r="X75" s="91"/>
      <c r="Y75" s="123"/>
      <c r="Z75" s="124"/>
      <c r="AA75" s="94"/>
      <c r="AB75" s="96"/>
      <c r="AC75" s="80"/>
    </row>
    <row r="76" spans="24:29" ht="18.75">
      <c r="X76" s="98"/>
      <c r="Y76" s="123"/>
      <c r="Z76" s="124"/>
      <c r="AA76" s="94"/>
      <c r="AB76" s="96"/>
      <c r="AC76" s="80"/>
    </row>
    <row r="77" spans="24:29" ht="18.75">
      <c r="X77" s="98"/>
      <c r="Y77" s="123"/>
      <c r="Z77" s="124"/>
      <c r="AA77" s="94"/>
      <c r="AB77" s="96"/>
      <c r="AC77" s="80"/>
    </row>
    <row r="78" spans="24:29" ht="18.75">
      <c r="X78" s="91"/>
      <c r="Y78" s="123"/>
      <c r="Z78" s="124"/>
      <c r="AA78" s="94"/>
      <c r="AB78" s="96"/>
      <c r="AC78" s="80"/>
    </row>
    <row r="79" spans="24:29" ht="18.75">
      <c r="X79" s="91"/>
      <c r="Y79" s="123"/>
      <c r="Z79" s="124"/>
      <c r="AA79" s="94"/>
      <c r="AB79" s="96"/>
      <c r="AC79" s="80"/>
    </row>
    <row r="80" spans="24:29" ht="18.75">
      <c r="X80" s="91"/>
      <c r="Y80" s="119"/>
      <c r="Z80" s="120"/>
      <c r="AA80" s="94"/>
      <c r="AB80" s="96"/>
      <c r="AC80" s="80"/>
    </row>
    <row r="81" spans="24:29" ht="18.75">
      <c r="X81" s="91"/>
      <c r="Y81" s="119"/>
      <c r="Z81" s="120"/>
      <c r="AA81" s="94"/>
      <c r="AB81" s="96"/>
      <c r="AC81" s="80"/>
    </row>
    <row r="82" spans="24:29" ht="18.75">
      <c r="X82" s="91"/>
      <c r="Y82" s="119"/>
      <c r="Z82" s="120"/>
      <c r="AA82" s="94"/>
      <c r="AB82" s="96"/>
      <c r="AC82" s="80"/>
    </row>
    <row r="83" spans="24:29" ht="18.75">
      <c r="X83" s="91"/>
      <c r="Y83" s="81"/>
      <c r="Z83" s="82"/>
      <c r="AA83" s="94"/>
      <c r="AB83" s="96"/>
      <c r="AC83" s="80"/>
    </row>
    <row r="84" spans="24:29" ht="18.75">
      <c r="X84" s="91"/>
      <c r="Y84" s="81"/>
      <c r="Z84" s="82"/>
      <c r="AA84" s="94"/>
      <c r="AB84" s="96"/>
      <c r="AC84" s="80"/>
    </row>
    <row r="85" spans="24:29" ht="18.75">
      <c r="X85" s="91"/>
      <c r="Y85" s="81"/>
      <c r="Z85" s="82"/>
      <c r="AA85" s="94"/>
      <c r="AB85" s="96"/>
      <c r="AC85" s="80"/>
    </row>
    <row r="86" spans="24:29" ht="18.75">
      <c r="X86" s="91"/>
      <c r="Y86" s="81"/>
      <c r="Z86" s="82"/>
      <c r="AA86" s="94"/>
      <c r="AB86" s="96"/>
      <c r="AC86" s="80"/>
    </row>
    <row r="87" spans="24:29" ht="18.75">
      <c r="X87" s="91"/>
      <c r="Y87" s="81"/>
      <c r="Z87" s="82"/>
      <c r="AA87" s="94"/>
      <c r="AB87" s="96"/>
      <c r="AC87" s="80"/>
    </row>
    <row r="88" spans="24:29" ht="18.75">
      <c r="X88" s="91"/>
      <c r="Y88" s="81"/>
      <c r="Z88" s="82"/>
      <c r="AA88" s="94"/>
      <c r="AB88" s="96"/>
      <c r="AC88" s="80"/>
    </row>
    <row r="89" spans="24:29" ht="18.75">
      <c r="X89" s="91"/>
      <c r="Y89" s="81"/>
      <c r="Z89" s="82"/>
      <c r="AA89" s="94"/>
      <c r="AB89" s="96"/>
      <c r="AC89" s="80"/>
    </row>
    <row r="90" spans="24:29" ht="18.75">
      <c r="X90" s="91"/>
      <c r="Y90" s="81"/>
      <c r="Z90" s="82"/>
      <c r="AA90" s="94"/>
      <c r="AB90" s="96"/>
      <c r="AC90" s="80"/>
    </row>
    <row r="91" spans="24:29" ht="18.75">
      <c r="X91" s="91"/>
      <c r="Y91" s="81"/>
      <c r="Z91" s="82"/>
      <c r="AA91" s="94"/>
      <c r="AB91" s="96"/>
      <c r="AC91" s="80"/>
    </row>
    <row r="92" spans="24:29" ht="18.75">
      <c r="X92" s="91"/>
      <c r="Y92" s="81"/>
      <c r="Z92" s="82"/>
      <c r="AA92" s="94"/>
      <c r="AB92" s="96"/>
      <c r="AC92" s="80"/>
    </row>
    <row r="93" spans="24:29" ht="18.75">
      <c r="X93" s="91"/>
      <c r="Y93" s="81"/>
      <c r="Z93" s="82"/>
      <c r="AA93" s="94"/>
      <c r="AB93" s="96"/>
      <c r="AC93" s="80"/>
    </row>
    <row r="94" spans="24:29" ht="18.75">
      <c r="X94" s="97"/>
      <c r="Y94" s="83"/>
      <c r="Z94" s="84"/>
      <c r="AA94" s="99"/>
      <c r="AB94" s="100"/>
      <c r="AC94" s="80"/>
    </row>
    <row r="95" spans="24:29" ht="18.75">
      <c r="X95" s="91"/>
      <c r="Y95" s="81"/>
      <c r="Z95" s="82"/>
      <c r="AA95" s="94"/>
      <c r="AB95" s="96"/>
      <c r="AC95" s="80"/>
    </row>
    <row r="96" spans="24:28" ht="18.75">
      <c r="X96" s="91"/>
      <c r="Y96" s="81"/>
      <c r="Z96" s="82"/>
      <c r="AA96" s="94"/>
      <c r="AB96" s="96"/>
    </row>
    <row r="97" spans="24:28" ht="18.75">
      <c r="X97" s="91"/>
      <c r="Y97" s="81"/>
      <c r="Z97" s="82"/>
      <c r="AA97" s="94"/>
      <c r="AB97" s="96"/>
    </row>
    <row r="98" spans="24:28" ht="18.75">
      <c r="X98" s="91"/>
      <c r="Y98" s="81"/>
      <c r="Z98" s="82"/>
      <c r="AA98" s="94"/>
      <c r="AB98" s="96"/>
    </row>
    <row r="99" spans="24:28" ht="18.75">
      <c r="X99" s="91"/>
      <c r="Y99" s="81"/>
      <c r="Z99" s="82"/>
      <c r="AA99" s="94"/>
      <c r="AB99" s="96"/>
    </row>
    <row r="100" spans="24:28" ht="18.75">
      <c r="X100" s="91"/>
      <c r="Y100" s="81"/>
      <c r="Z100" s="82"/>
      <c r="AA100" s="94"/>
      <c r="AB100" s="96"/>
    </row>
    <row r="101" spans="24:28" ht="18.75">
      <c r="X101" s="101"/>
      <c r="Y101" s="85"/>
      <c r="Z101" s="86"/>
      <c r="AA101" s="102"/>
      <c r="AB101" s="103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2010-06-10T04:16:09Z</cp:lastPrinted>
  <dcterms:created xsi:type="dcterms:W3CDTF">1999-07-23T02:03:37Z</dcterms:created>
  <dcterms:modified xsi:type="dcterms:W3CDTF">2024-05-29T04:18:27Z</dcterms:modified>
  <cp:category/>
  <cp:version/>
  <cp:contentType/>
  <cp:contentStatus/>
</cp:coreProperties>
</file>