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Y.31" sheetId="1" r:id="rId1"/>
    <sheet name="ปริมาณน้ำสูงสุด" sheetId="2" r:id="rId2"/>
    <sheet name="Data Y.31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<sst xmlns="http://schemas.openxmlformats.org/spreadsheetml/2006/main" count="42" uniqueCount="22">
  <si>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</si>
  <si>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</si>
  <si>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Y.31 แม่น้ำยม บ้านทุ่งหนอง  อ.เชียงม่วน จ.พะเยา</t>
  </si>
  <si>
    <t>พื้นที่รับน้ำ    1976   ตร.กม.</t>
  </si>
  <si>
    <t>ตลิ่งฝั่งซ้าย  267.371 ม.(ร.ท.ก.) ตลิ่งฝั่งขวา  267.279 ม.(ร.ท.ก.)ท้องน้ำ 254.199 ม.(ร.ท.ก.) ศูนย์เสาระดับน้ำ 257.00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</si>
  <si>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</si>
  <si>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</si>
  <si>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</si>
  <si>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</si>
  <si>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</si>
  <si>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</si>
  <si>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</si>
  <si>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</si>
  <si>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</si>
  <si>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</si>
  <si>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</si>
  <si>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</si>
  <si>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</si>
  <si>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</si>
  <si>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9. ก.ย.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</si>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</sst>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93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93" fontId="0" fillId="0" borderId="27" xfId="46" applyNumberForma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0" fontId="0" fillId="0" borderId="0" xfId="46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21" xfId="46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193" fontId="0" fillId="0" borderId="27" xfId="46" applyNumberFormat="1" applyBorder="1">
      <alignment/>
      <protection/>
    </xf>
    <xf numFmtId="193" fontId="0" fillId="0" borderId="23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8" xfId="46" applyBorder="1">
      <alignment/>
      <protection/>
    </xf>
    <xf numFmtId="0" fontId="0" fillId="0" borderId="27" xfId="46" applyBorder="1">
      <alignment/>
      <protection/>
    </xf>
    <xf numFmtId="2" fontId="28" fillId="0" borderId="0" xfId="46" applyNumberFormat="1" applyFont="1">
      <alignment/>
      <protection/>
    </xf>
    <xf numFmtId="2" fontId="0" fillId="0" borderId="27" xfId="46" applyNumberFormat="1" applyBorder="1">
      <alignment/>
      <protection/>
    </xf>
    <xf numFmtId="2" fontId="28" fillId="0" borderId="0" xfId="46" applyNumberFormat="1" applyFont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2" fontId="30" fillId="0" borderId="30" xfId="46" applyNumberFormat="1" applyFont="1" applyBorder="1">
      <alignment/>
      <protection/>
    </xf>
    <xf numFmtId="192" fontId="0" fillId="0" borderId="31" xfId="46" applyNumberFormat="1" applyBorder="1">
      <alignment/>
      <protection/>
    </xf>
    <xf numFmtId="0" fontId="0" fillId="0" borderId="32" xfId="46" applyBorder="1">
      <alignment/>
      <protection/>
    </xf>
    <xf numFmtId="2" fontId="0" fillId="0" borderId="30" xfId="46" applyNumberFormat="1" applyBorder="1">
      <alignment/>
      <protection/>
    </xf>
    <xf numFmtId="192" fontId="0" fillId="0" borderId="33" xfId="46" applyNumberFormat="1" applyBorder="1">
      <alignment/>
      <protection/>
    </xf>
    <xf numFmtId="193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0" fontId="0" fillId="0" borderId="29" xfId="46" applyBorder="1">
      <alignment/>
      <protection/>
    </xf>
    <xf numFmtId="0" fontId="0" fillId="0" borderId="33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05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2025"/>
          <c:w val="0.8167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Y.31'!$Q$9:$Q$30</c:f>
              <c:numCache>
                <c:ptCount val="22"/>
                <c:pt idx="0">
                  <c:v>4.98</c:v>
                </c:pt>
                <c:pt idx="1">
                  <c:v>4.53</c:v>
                </c:pt>
                <c:pt idx="2">
                  <c:v>5.4</c:v>
                </c:pt>
                <c:pt idx="3">
                  <c:v>6</c:v>
                </c:pt>
                <c:pt idx="4">
                  <c:v>4.9</c:v>
                </c:pt>
                <c:pt idx="5">
                  <c:v>4.88</c:v>
                </c:pt>
                <c:pt idx="6">
                  <c:v>5.39</c:v>
                </c:pt>
                <c:pt idx="7">
                  <c:v>5.82</c:v>
                </c:pt>
                <c:pt idx="8">
                  <c:v>5.62</c:v>
                </c:pt>
                <c:pt idx="9">
                  <c:v>6.139999999999986</c:v>
                </c:pt>
                <c:pt idx="10">
                  <c:v>6.350000000000023</c:v>
                </c:pt>
                <c:pt idx="11">
                  <c:v>4.399999999999977</c:v>
                </c:pt>
                <c:pt idx="12">
                  <c:v>6</c:v>
                </c:pt>
                <c:pt idx="13">
                  <c:v>3.3999999999999773</c:v>
                </c:pt>
                <c:pt idx="14">
                  <c:v>6.0400000000000205</c:v>
                </c:pt>
                <c:pt idx="15">
                  <c:v>6.9010000000000105</c:v>
                </c:pt>
                <c:pt idx="16">
                  <c:v>5.720000000000027</c:v>
                </c:pt>
                <c:pt idx="17">
                  <c:v>4.100000000000023</c:v>
                </c:pt>
                <c:pt idx="18">
                  <c:v>5.740000000000009</c:v>
                </c:pt>
                <c:pt idx="19">
                  <c:v>4.6200000000000045</c:v>
                </c:pt>
                <c:pt idx="20">
                  <c:v>7.329999999999984</c:v>
                </c:pt>
                <c:pt idx="21">
                  <c:v>4.88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Y.31'!$A$9:$A$30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Y.31'!$T$9:$T$30</c:f>
              <c:numCache>
                <c:ptCount val="22"/>
                <c:pt idx="0">
                  <c:v>0.89</c:v>
                </c:pt>
                <c:pt idx="1">
                  <c:v>0.63</c:v>
                </c:pt>
                <c:pt idx="2">
                  <c:v>0.78</c:v>
                </c:pt>
                <c:pt idx="3">
                  <c:v>0.82</c:v>
                </c:pt>
                <c:pt idx="4">
                  <c:v>0.94</c:v>
                </c:pt>
                <c:pt idx="5">
                  <c:v>0.91</c:v>
                </c:pt>
                <c:pt idx="6">
                  <c:v>0.89</c:v>
                </c:pt>
                <c:pt idx="7">
                  <c:v>0.85</c:v>
                </c:pt>
                <c:pt idx="8">
                  <c:v>0.6800000000000068</c:v>
                </c:pt>
                <c:pt idx="9">
                  <c:v>0.4900000000000091</c:v>
                </c:pt>
                <c:pt idx="10">
                  <c:v>0.5299999999999727</c:v>
                </c:pt>
                <c:pt idx="11">
                  <c:v>0.35000000000002274</c:v>
                </c:pt>
                <c:pt idx="12">
                  <c:v>0.6000000000000227</c:v>
                </c:pt>
                <c:pt idx="13">
                  <c:v>0.6200000000000045</c:v>
                </c:pt>
                <c:pt idx="14">
                  <c:v>0.6000000000000227</c:v>
                </c:pt>
                <c:pt idx="15">
                  <c:v>0.8589999999999804</c:v>
                </c:pt>
                <c:pt idx="16">
                  <c:v>0.75</c:v>
                </c:pt>
                <c:pt idx="17">
                  <c:v>0.6100000000000136</c:v>
                </c:pt>
                <c:pt idx="18">
                  <c:v>0.6200000000000045</c:v>
                </c:pt>
                <c:pt idx="19">
                  <c:v>0.4900000000000091</c:v>
                </c:pt>
                <c:pt idx="20">
                  <c:v>0.5299999999999727</c:v>
                </c:pt>
              </c:numCache>
            </c:numRef>
          </c:val>
        </c:ser>
        <c:overlap val="100"/>
        <c:gapWidth val="50"/>
        <c:axId val="29374141"/>
        <c:axId val="63040678"/>
      </c:barChart>
      <c:catAx>
        <c:axId val="2937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040678"/>
        <c:crossesAt val="0"/>
        <c:auto val="1"/>
        <c:lblOffset val="100"/>
        <c:tickLblSkip val="1"/>
        <c:noMultiLvlLbl val="0"/>
      </c:catAx>
      <c:valAx>
        <c:axId val="6304067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9374141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22"/>
          <c:w val="0.851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Y.31'!$A$9:$A$29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</c:numCache>
            </c:numRef>
          </c:cat>
          <c:val>
            <c:numRef>
              <c:f>'Data Y.31'!$C$9:$C$29</c:f>
              <c:numCache>
                <c:ptCount val="21"/>
                <c:pt idx="0">
                  <c:v>307.44</c:v>
                </c:pt>
                <c:pt idx="1">
                  <c:v>244.54</c:v>
                </c:pt>
                <c:pt idx="2">
                  <c:v>321</c:v>
                </c:pt>
                <c:pt idx="3">
                  <c:v>535.6</c:v>
                </c:pt>
                <c:pt idx="4">
                  <c:v>306</c:v>
                </c:pt>
                <c:pt idx="5">
                  <c:v>316.9</c:v>
                </c:pt>
                <c:pt idx="6">
                  <c:v>464.3</c:v>
                </c:pt>
                <c:pt idx="7">
                  <c:v>581.7</c:v>
                </c:pt>
                <c:pt idx="8">
                  <c:v>516.5</c:v>
                </c:pt>
                <c:pt idx="9">
                  <c:v>508.8</c:v>
                </c:pt>
                <c:pt idx="10">
                  <c:v>538.13</c:v>
                </c:pt>
                <c:pt idx="11">
                  <c:v>247</c:v>
                </c:pt>
                <c:pt idx="12">
                  <c:v>486</c:v>
                </c:pt>
                <c:pt idx="13">
                  <c:v>155</c:v>
                </c:pt>
                <c:pt idx="14">
                  <c:v>659.2</c:v>
                </c:pt>
                <c:pt idx="15">
                  <c:v>1110.6</c:v>
                </c:pt>
                <c:pt idx="16">
                  <c:v>493.4</c:v>
                </c:pt>
                <c:pt idx="17">
                  <c:v>147</c:v>
                </c:pt>
                <c:pt idx="18">
                  <c:v>372.5</c:v>
                </c:pt>
                <c:pt idx="19">
                  <c:v>209.8</c:v>
                </c:pt>
                <c:pt idx="20">
                  <c:v>957.6</c:v>
                </c:pt>
              </c:numCache>
            </c:numRef>
          </c:val>
        </c:ser>
        <c:gapWidth val="50"/>
        <c:axId val="30495191"/>
        <c:axId val="6021264"/>
      </c:barChart>
      <c:catAx>
        <c:axId val="3049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21264"/>
        <c:crosses val="autoZero"/>
        <c:auto val="1"/>
        <c:lblOffset val="100"/>
        <c:tickLblSkip val="1"/>
        <c:noMultiLvlLbl val="0"/>
      </c:catAx>
      <c:valAx>
        <c:axId val="602126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0495191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22">
      <selection activeCell="W31" sqref="W31"/>
    </sheetView>
  </sheetViews>
  <sheetFormatPr defaultColWidth="9.33203125" defaultRowHeight="21"/>
  <cols>
    <col min="1" max="1" width="4.83203125" style="1" customWidth="1"/>
    <col min="2" max="2" width="8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15"/>
      <c r="J4" s="23"/>
      <c r="K4" s="17"/>
      <c r="L4" s="17"/>
      <c r="M4" s="16"/>
      <c r="N4" s="13"/>
      <c r="O4" s="13"/>
      <c r="AN4" s="19"/>
      <c r="AO4" s="20"/>
    </row>
    <row r="5" spans="1:41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Q5" s="6">
        <v>257</v>
      </c>
      <c r="AN5" s="19"/>
      <c r="AO5" s="20"/>
    </row>
    <row r="6" spans="1:41" ht="21">
      <c r="A6" s="35" t="s">
        <v>8</v>
      </c>
      <c r="B6" s="36" t="s">
        <v>9</v>
      </c>
      <c r="C6" s="37"/>
      <c r="D6" s="38"/>
      <c r="E6" s="36" t="s">
        <v>10</v>
      </c>
      <c r="F6" s="39"/>
      <c r="G6" s="38"/>
      <c r="H6" s="36" t="s">
        <v>9</v>
      </c>
      <c r="I6" s="39"/>
      <c r="J6" s="38"/>
      <c r="K6" s="36" t="s">
        <v>10</v>
      </c>
      <c r="L6" s="39"/>
      <c r="M6" s="40"/>
      <c r="N6" s="41" t="s">
        <v>1</v>
      </c>
      <c r="O6" s="36"/>
      <c r="AN6" s="19"/>
      <c r="AO6" s="20"/>
    </row>
    <row r="7" spans="1:41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3" t="s">
        <v>13</v>
      </c>
      <c r="O7" s="46" t="s">
        <v>15</v>
      </c>
      <c r="AN7" s="19"/>
      <c r="AO7" s="20"/>
    </row>
    <row r="8" spans="1:41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49" t="s">
        <v>18</v>
      </c>
      <c r="O8" s="49" t="s">
        <v>17</v>
      </c>
      <c r="AN8" s="19"/>
      <c r="AO8" s="20"/>
    </row>
    <row r="9" spans="1:41" ht="18" customHeight="1">
      <c r="A9" s="54">
        <v>2539</v>
      </c>
      <c r="B9" s="55">
        <f aca="true" t="shared" si="0" ref="B9:B17">$Q$5+Q9</f>
        <v>261.98</v>
      </c>
      <c r="C9" s="56">
        <v>307.44</v>
      </c>
      <c r="D9" s="57">
        <v>36386</v>
      </c>
      <c r="E9" s="58">
        <f aca="true" t="shared" si="1" ref="E9:E17">$Q$5+R9</f>
        <v>261.47</v>
      </c>
      <c r="F9" s="59">
        <v>245.52</v>
      </c>
      <c r="G9" s="60">
        <v>36386</v>
      </c>
      <c r="H9" s="55">
        <f aca="true" t="shared" si="2" ref="H9:H17">$Q$5+T9</f>
        <v>257.89</v>
      </c>
      <c r="I9" s="56">
        <v>1.33</v>
      </c>
      <c r="J9" s="57">
        <v>36246</v>
      </c>
      <c r="K9" s="58">
        <f aca="true" t="shared" si="3" ref="K9:K17">$Q$5+U9</f>
        <v>257.89</v>
      </c>
      <c r="L9" s="59">
        <v>1.33</v>
      </c>
      <c r="M9" s="60">
        <v>36246</v>
      </c>
      <c r="N9" s="55">
        <v>629.992</v>
      </c>
      <c r="O9" s="61">
        <v>19.98</v>
      </c>
      <c r="Q9" s="6">
        <v>4.98</v>
      </c>
      <c r="R9" s="1">
        <v>4.47</v>
      </c>
      <c r="T9" s="1">
        <v>0.89</v>
      </c>
      <c r="U9" s="1">
        <v>0.89</v>
      </c>
      <c r="AN9" s="19"/>
      <c r="AO9" s="20"/>
    </row>
    <row r="10" spans="1:41" ht="18" customHeight="1">
      <c r="A10" s="62">
        <v>2540</v>
      </c>
      <c r="B10" s="55">
        <f t="shared" si="0"/>
        <v>261.53</v>
      </c>
      <c r="C10" s="56">
        <v>244.54</v>
      </c>
      <c r="D10" s="57">
        <v>36431</v>
      </c>
      <c r="E10" s="63">
        <f t="shared" si="1"/>
        <v>261.27</v>
      </c>
      <c r="F10" s="56">
        <v>210.16</v>
      </c>
      <c r="G10" s="64">
        <v>36431</v>
      </c>
      <c r="H10" s="55">
        <f t="shared" si="2"/>
        <v>257.63</v>
      </c>
      <c r="I10" s="56">
        <v>0.08</v>
      </c>
      <c r="J10" s="57">
        <v>36331</v>
      </c>
      <c r="K10" s="63">
        <f t="shared" si="3"/>
        <v>257.63</v>
      </c>
      <c r="L10" s="56">
        <v>0.08</v>
      </c>
      <c r="M10" s="64">
        <v>36331</v>
      </c>
      <c r="N10" s="55">
        <v>431.063</v>
      </c>
      <c r="O10" s="61">
        <v>13.67</v>
      </c>
      <c r="Q10" s="6">
        <v>4.53</v>
      </c>
      <c r="R10" s="1">
        <v>4.27</v>
      </c>
      <c r="T10" s="1">
        <v>0.63</v>
      </c>
      <c r="U10" s="1">
        <v>0.63</v>
      </c>
      <c r="AN10" s="19"/>
      <c r="AO10" s="20"/>
    </row>
    <row r="11" spans="1:41" ht="18" customHeight="1">
      <c r="A11" s="62">
        <v>2541</v>
      </c>
      <c r="B11" s="55">
        <f t="shared" si="0"/>
        <v>262.4</v>
      </c>
      <c r="C11" s="56">
        <v>321</v>
      </c>
      <c r="D11" s="57">
        <v>36413</v>
      </c>
      <c r="E11" s="63">
        <f t="shared" si="1"/>
        <v>262.23</v>
      </c>
      <c r="F11" s="56">
        <v>298.9</v>
      </c>
      <c r="G11" s="64">
        <v>36413</v>
      </c>
      <c r="H11" s="55">
        <f t="shared" si="2"/>
        <v>257.78</v>
      </c>
      <c r="I11" s="56">
        <v>0.24</v>
      </c>
      <c r="J11" s="57">
        <v>36243</v>
      </c>
      <c r="K11" s="63">
        <f t="shared" si="3"/>
        <v>257.78</v>
      </c>
      <c r="L11" s="56">
        <v>0.24</v>
      </c>
      <c r="M11" s="64">
        <v>36236</v>
      </c>
      <c r="N11" s="55">
        <v>364.58</v>
      </c>
      <c r="O11" s="61">
        <v>11.56</v>
      </c>
      <c r="Q11" s="6">
        <v>5.4</v>
      </c>
      <c r="R11" s="1">
        <v>5.23</v>
      </c>
      <c r="T11" s="1">
        <v>0.78</v>
      </c>
      <c r="U11" s="1">
        <v>0.78</v>
      </c>
      <c r="AN11" s="19"/>
      <c r="AO11" s="20"/>
    </row>
    <row r="12" spans="1:41" ht="18" customHeight="1">
      <c r="A12" s="62">
        <v>2542</v>
      </c>
      <c r="B12" s="55">
        <f t="shared" si="0"/>
        <v>263</v>
      </c>
      <c r="C12" s="65">
        <v>535.6</v>
      </c>
      <c r="D12" s="57">
        <v>37155</v>
      </c>
      <c r="E12" s="63">
        <f t="shared" si="1"/>
        <v>262.63</v>
      </c>
      <c r="F12" s="56">
        <v>451.98</v>
      </c>
      <c r="G12" s="64">
        <v>37155</v>
      </c>
      <c r="H12" s="55">
        <f t="shared" si="2"/>
        <v>257.82</v>
      </c>
      <c r="I12" s="56">
        <v>0.48</v>
      </c>
      <c r="J12" s="57">
        <v>36982</v>
      </c>
      <c r="K12" s="63">
        <f t="shared" si="3"/>
        <v>257.82</v>
      </c>
      <c r="L12" s="56">
        <v>0.48</v>
      </c>
      <c r="M12" s="64">
        <v>36982</v>
      </c>
      <c r="N12" s="55">
        <v>770.98</v>
      </c>
      <c r="O12" s="61">
        <v>24.38</v>
      </c>
      <c r="Q12" s="6">
        <v>6</v>
      </c>
      <c r="R12" s="1">
        <v>5.63</v>
      </c>
      <c r="T12" s="1">
        <v>0.82</v>
      </c>
      <c r="U12" s="1">
        <v>0.82</v>
      </c>
      <c r="AN12" s="19"/>
      <c r="AO12" s="20"/>
    </row>
    <row r="13" spans="1:41" ht="18" customHeight="1">
      <c r="A13" s="62">
        <v>2543</v>
      </c>
      <c r="B13" s="55">
        <f t="shared" si="0"/>
        <v>261.9</v>
      </c>
      <c r="C13" s="56">
        <v>306</v>
      </c>
      <c r="D13" s="57">
        <v>37077</v>
      </c>
      <c r="E13" s="63">
        <f t="shared" si="1"/>
        <v>261.42</v>
      </c>
      <c r="F13" s="56">
        <v>229.5</v>
      </c>
      <c r="G13" s="64">
        <v>37104</v>
      </c>
      <c r="H13" s="55">
        <f t="shared" si="2"/>
        <v>257.94</v>
      </c>
      <c r="I13" s="56">
        <v>1.32</v>
      </c>
      <c r="J13" s="57">
        <v>36989</v>
      </c>
      <c r="K13" s="63">
        <f t="shared" si="3"/>
        <v>257.94</v>
      </c>
      <c r="L13" s="56">
        <v>1.32</v>
      </c>
      <c r="M13" s="64">
        <v>36989</v>
      </c>
      <c r="N13" s="55">
        <v>737.476</v>
      </c>
      <c r="O13" s="61">
        <v>23.39</v>
      </c>
      <c r="Q13" s="6">
        <v>4.9</v>
      </c>
      <c r="R13" s="1">
        <v>4.42</v>
      </c>
      <c r="T13" s="1">
        <v>0.94</v>
      </c>
      <c r="U13" s="1">
        <v>0.94</v>
      </c>
      <c r="AN13" s="19"/>
      <c r="AO13" s="66"/>
    </row>
    <row r="14" spans="1:41" ht="18" customHeight="1">
      <c r="A14" s="62">
        <v>2544</v>
      </c>
      <c r="B14" s="55">
        <f t="shared" si="0"/>
        <v>261.88</v>
      </c>
      <c r="C14" s="56">
        <v>316.9</v>
      </c>
      <c r="D14" s="57">
        <v>37503</v>
      </c>
      <c r="E14" s="63">
        <f t="shared" si="1"/>
        <v>260.82</v>
      </c>
      <c r="F14" s="56">
        <v>136.2</v>
      </c>
      <c r="G14" s="64">
        <v>37513</v>
      </c>
      <c r="H14" s="55">
        <f t="shared" si="2"/>
        <v>257.91</v>
      </c>
      <c r="I14" s="56">
        <v>0.934</v>
      </c>
      <c r="J14" s="57">
        <v>37376</v>
      </c>
      <c r="K14" s="63">
        <f t="shared" si="3"/>
        <v>257.91</v>
      </c>
      <c r="L14" s="56">
        <v>0.93</v>
      </c>
      <c r="M14" s="64">
        <v>37376</v>
      </c>
      <c r="N14" s="55">
        <v>877.971</v>
      </c>
      <c r="O14" s="61">
        <v>27.84</v>
      </c>
      <c r="Q14" s="6">
        <v>4.88</v>
      </c>
      <c r="R14" s="1">
        <v>3.82</v>
      </c>
      <c r="T14" s="1">
        <v>0.91</v>
      </c>
      <c r="U14" s="1">
        <v>0.91</v>
      </c>
      <c r="AN14" s="19"/>
      <c r="AO14" s="66"/>
    </row>
    <row r="15" spans="1:41" ht="18" customHeight="1">
      <c r="A15" s="62">
        <v>2545</v>
      </c>
      <c r="B15" s="55">
        <f t="shared" si="0"/>
        <v>262.39</v>
      </c>
      <c r="C15" s="56">
        <v>464.3</v>
      </c>
      <c r="D15" s="57" t="s">
        <v>19</v>
      </c>
      <c r="E15" s="63">
        <f t="shared" si="1"/>
        <v>261.83</v>
      </c>
      <c r="F15" s="56">
        <v>321.9</v>
      </c>
      <c r="G15" s="64">
        <v>37508</v>
      </c>
      <c r="H15" s="55">
        <f t="shared" si="2"/>
        <v>257.89</v>
      </c>
      <c r="I15" s="56">
        <v>1.638</v>
      </c>
      <c r="J15" s="57">
        <v>37354</v>
      </c>
      <c r="K15" s="63">
        <f t="shared" si="3"/>
        <v>257.89</v>
      </c>
      <c r="L15" s="56">
        <v>1.64</v>
      </c>
      <c r="M15" s="64">
        <v>37354</v>
      </c>
      <c r="N15" s="55">
        <v>921.393</v>
      </c>
      <c r="O15" s="61">
        <v>29.217180365296805</v>
      </c>
      <c r="Q15" s="6">
        <v>5.39</v>
      </c>
      <c r="R15" s="1">
        <v>4.83</v>
      </c>
      <c r="T15" s="1">
        <v>0.89</v>
      </c>
      <c r="U15" s="1">
        <v>0.89</v>
      </c>
      <c r="AN15" s="19"/>
      <c r="AO15" s="67"/>
    </row>
    <row r="16" spans="1:41" ht="18" customHeight="1">
      <c r="A16" s="62">
        <v>2546</v>
      </c>
      <c r="B16" s="55">
        <f t="shared" si="0"/>
        <v>262.82</v>
      </c>
      <c r="C16" s="68">
        <v>581.7</v>
      </c>
      <c r="D16" s="57">
        <v>38609</v>
      </c>
      <c r="E16" s="63">
        <f t="shared" si="1"/>
        <v>262.73</v>
      </c>
      <c r="F16" s="56">
        <v>552.25</v>
      </c>
      <c r="G16" s="64">
        <v>38609</v>
      </c>
      <c r="H16" s="55">
        <f t="shared" si="2"/>
        <v>257.85</v>
      </c>
      <c r="I16" s="56">
        <v>1.01</v>
      </c>
      <c r="J16" s="64">
        <v>38436</v>
      </c>
      <c r="K16" s="63">
        <f t="shared" si="3"/>
        <v>257.85</v>
      </c>
      <c r="L16" s="56">
        <v>1.01</v>
      </c>
      <c r="M16" s="64">
        <v>38436</v>
      </c>
      <c r="N16" s="55">
        <v>790.883</v>
      </c>
      <c r="O16" s="61">
        <v>25.01</v>
      </c>
      <c r="Q16" s="6">
        <v>5.82</v>
      </c>
      <c r="R16" s="1">
        <v>5.73</v>
      </c>
      <c r="T16" s="1">
        <v>0.85</v>
      </c>
      <c r="U16" s="1">
        <v>0.85</v>
      </c>
      <c r="AN16" s="19"/>
      <c r="AO16" s="67"/>
    </row>
    <row r="17" spans="1:41" ht="18" customHeight="1">
      <c r="A17" s="62">
        <v>2547</v>
      </c>
      <c r="B17" s="55">
        <f t="shared" si="0"/>
        <v>262.62</v>
      </c>
      <c r="C17" s="56">
        <v>516.5</v>
      </c>
      <c r="D17" s="57">
        <v>38242</v>
      </c>
      <c r="E17" s="63">
        <f t="shared" si="1"/>
        <v>262.16</v>
      </c>
      <c r="F17" s="56">
        <v>348.8</v>
      </c>
      <c r="G17" s="64">
        <v>38242</v>
      </c>
      <c r="H17" s="55">
        <f t="shared" si="2"/>
        <v>257.68</v>
      </c>
      <c r="I17" s="56">
        <v>0.27</v>
      </c>
      <c r="J17" s="64">
        <v>38070</v>
      </c>
      <c r="K17" s="63">
        <f t="shared" si="3"/>
        <v>257.68</v>
      </c>
      <c r="L17" s="56">
        <v>0.27</v>
      </c>
      <c r="M17" s="64">
        <v>38070</v>
      </c>
      <c r="N17" s="55">
        <v>722.1</v>
      </c>
      <c r="O17" s="61">
        <v>22.9</v>
      </c>
      <c r="Q17" s="6">
        <v>5.62</v>
      </c>
      <c r="R17" s="1">
        <v>5.160000000000025</v>
      </c>
      <c r="T17" s="1">
        <v>0.6800000000000068</v>
      </c>
      <c r="U17" s="1">
        <v>0.6800000000000068</v>
      </c>
      <c r="AN17" s="19"/>
      <c r="AO17" s="67"/>
    </row>
    <row r="18" spans="1:20" ht="18" customHeight="1">
      <c r="A18" s="62">
        <v>2548</v>
      </c>
      <c r="B18" s="55">
        <v>263.14</v>
      </c>
      <c r="C18" s="10">
        <v>508.8</v>
      </c>
      <c r="D18" s="69">
        <v>38577</v>
      </c>
      <c r="E18" s="70">
        <v>261.95</v>
      </c>
      <c r="F18" s="56">
        <v>277.25</v>
      </c>
      <c r="G18" s="64">
        <v>38577</v>
      </c>
      <c r="H18" s="63">
        <v>257.49</v>
      </c>
      <c r="I18" s="56">
        <v>0.96</v>
      </c>
      <c r="J18" s="64">
        <v>38468</v>
      </c>
      <c r="K18" s="63">
        <v>257.49</v>
      </c>
      <c r="L18" s="56">
        <v>0.96</v>
      </c>
      <c r="M18" s="64">
        <v>38468</v>
      </c>
      <c r="N18" s="63">
        <v>684.494496</v>
      </c>
      <c r="O18" s="61">
        <v>21.70517808219177</v>
      </c>
      <c r="Q18" s="6">
        <f aca="true" t="shared" si="4" ref="Q18:Q29">B18-$Q$5</f>
        <v>6.139999999999986</v>
      </c>
      <c r="T18" s="71">
        <f aca="true" t="shared" si="5" ref="T18:T29">H18-$Q$5</f>
        <v>0.4900000000000091</v>
      </c>
    </row>
    <row r="19" spans="1:20" ht="18" customHeight="1">
      <c r="A19" s="62">
        <v>2549</v>
      </c>
      <c r="B19" s="72">
        <f>6.35+Q5</f>
        <v>263.35</v>
      </c>
      <c r="C19" s="56">
        <v>538.13</v>
      </c>
      <c r="D19" s="57">
        <v>233</v>
      </c>
      <c r="E19" s="63">
        <f>5.82+Q5</f>
        <v>262.82</v>
      </c>
      <c r="F19" s="56">
        <v>459.95</v>
      </c>
      <c r="G19" s="57">
        <v>233</v>
      </c>
      <c r="H19" s="63">
        <f>0.53+Q5</f>
        <v>257.53</v>
      </c>
      <c r="I19" s="56">
        <v>1.37</v>
      </c>
      <c r="J19" s="57">
        <v>92</v>
      </c>
      <c r="K19" s="63">
        <f>0.53+Q5</f>
        <v>257.53</v>
      </c>
      <c r="L19" s="56">
        <v>1.37</v>
      </c>
      <c r="M19" s="57">
        <v>92</v>
      </c>
      <c r="N19" s="70">
        <v>1035.009792</v>
      </c>
      <c r="O19" s="61">
        <v>32.819945205479456</v>
      </c>
      <c r="Q19" s="73">
        <f t="shared" si="4"/>
        <v>6.350000000000023</v>
      </c>
      <c r="T19" s="71">
        <f t="shared" si="5"/>
        <v>0.5299999999999727</v>
      </c>
    </row>
    <row r="20" spans="1:20" ht="18" customHeight="1">
      <c r="A20" s="62">
        <v>2550</v>
      </c>
      <c r="B20" s="55">
        <v>261.4</v>
      </c>
      <c r="C20" s="56">
        <v>247</v>
      </c>
      <c r="D20" s="57">
        <v>256</v>
      </c>
      <c r="E20" s="70">
        <v>261.25</v>
      </c>
      <c r="F20" s="56">
        <v>227</v>
      </c>
      <c r="G20" s="57">
        <v>256</v>
      </c>
      <c r="H20" s="63">
        <f>Q5+0.35</f>
        <v>257.35</v>
      </c>
      <c r="I20" s="56">
        <v>0.15</v>
      </c>
      <c r="J20" s="57">
        <v>99</v>
      </c>
      <c r="K20" s="63">
        <v>257.35</v>
      </c>
      <c r="L20" s="56">
        <v>0.15</v>
      </c>
      <c r="M20" s="64">
        <v>99</v>
      </c>
      <c r="N20" s="74">
        <v>563.93</v>
      </c>
      <c r="O20" s="61">
        <f aca="true" t="shared" si="6" ref="O20:O29">N20*0.0517097</f>
        <v>29.160651120999997</v>
      </c>
      <c r="Q20" s="6">
        <f t="shared" si="4"/>
        <v>4.399999999999977</v>
      </c>
      <c r="T20" s="75">
        <f t="shared" si="5"/>
        <v>0.35000000000002274</v>
      </c>
    </row>
    <row r="21" spans="1:20" ht="18" customHeight="1">
      <c r="A21" s="62">
        <v>2551</v>
      </c>
      <c r="B21" s="76">
        <v>263</v>
      </c>
      <c r="C21" s="77">
        <v>486</v>
      </c>
      <c r="D21" s="57">
        <v>221</v>
      </c>
      <c r="E21" s="78">
        <v>262.7</v>
      </c>
      <c r="F21" s="77">
        <v>435</v>
      </c>
      <c r="G21" s="79">
        <v>221</v>
      </c>
      <c r="H21" s="76">
        <v>257.6</v>
      </c>
      <c r="I21" s="77">
        <v>0.9</v>
      </c>
      <c r="J21" s="80">
        <v>47</v>
      </c>
      <c r="K21" s="78">
        <v>257.6</v>
      </c>
      <c r="L21" s="77">
        <v>0.9</v>
      </c>
      <c r="M21" s="79">
        <v>47</v>
      </c>
      <c r="N21" s="81">
        <v>1209.26</v>
      </c>
      <c r="O21" s="61">
        <f t="shared" si="6"/>
        <v>62.530471821999996</v>
      </c>
      <c r="Q21" s="6">
        <f t="shared" si="4"/>
        <v>6</v>
      </c>
      <c r="T21" s="71">
        <f t="shared" si="5"/>
        <v>0.6000000000000227</v>
      </c>
    </row>
    <row r="22" spans="1:20" ht="18" customHeight="1">
      <c r="A22" s="62">
        <v>2552</v>
      </c>
      <c r="B22" s="76">
        <v>260.4</v>
      </c>
      <c r="C22" s="77">
        <v>155</v>
      </c>
      <c r="D22" s="57">
        <v>228</v>
      </c>
      <c r="E22" s="82">
        <v>260.28</v>
      </c>
      <c r="F22" s="77">
        <v>136.2</v>
      </c>
      <c r="G22" s="79">
        <v>228</v>
      </c>
      <c r="H22" s="76">
        <v>257.62</v>
      </c>
      <c r="I22" s="77">
        <v>0.2</v>
      </c>
      <c r="J22" s="80">
        <v>41</v>
      </c>
      <c r="K22" s="78">
        <v>257.66</v>
      </c>
      <c r="L22" s="77">
        <v>0.38</v>
      </c>
      <c r="M22" s="79">
        <v>41</v>
      </c>
      <c r="N22" s="81">
        <v>340.62</v>
      </c>
      <c r="O22" s="61">
        <f t="shared" si="6"/>
        <v>17.613358014</v>
      </c>
      <c r="Q22" s="6">
        <f t="shared" si="4"/>
        <v>3.3999999999999773</v>
      </c>
      <c r="T22" s="71">
        <f t="shared" si="5"/>
        <v>0.6200000000000045</v>
      </c>
    </row>
    <row r="23" spans="1:20" ht="18" customHeight="1">
      <c r="A23" s="62">
        <v>2553</v>
      </c>
      <c r="B23" s="76">
        <v>263.04</v>
      </c>
      <c r="C23" s="77">
        <v>659.2</v>
      </c>
      <c r="D23" s="57">
        <v>239</v>
      </c>
      <c r="E23" s="82">
        <v>262.31</v>
      </c>
      <c r="F23" s="77">
        <v>398.8</v>
      </c>
      <c r="G23" s="79">
        <v>239</v>
      </c>
      <c r="H23" s="76">
        <v>257.6</v>
      </c>
      <c r="I23" s="77">
        <v>0.8</v>
      </c>
      <c r="J23" s="80">
        <v>40324</v>
      </c>
      <c r="K23" s="78">
        <v>257.61</v>
      </c>
      <c r="L23" s="77">
        <v>0.92</v>
      </c>
      <c r="M23" s="79">
        <v>40324</v>
      </c>
      <c r="N23" s="81">
        <v>816.22</v>
      </c>
      <c r="O23" s="61">
        <f t="shared" si="6"/>
        <v>42.206491334</v>
      </c>
      <c r="Q23" s="6">
        <f t="shared" si="4"/>
        <v>6.0400000000000205</v>
      </c>
      <c r="T23" s="71">
        <f t="shared" si="5"/>
        <v>0.6000000000000227</v>
      </c>
    </row>
    <row r="24" spans="1:20" ht="18" customHeight="1">
      <c r="A24" s="62">
        <v>2554</v>
      </c>
      <c r="B24" s="76">
        <v>263.901</v>
      </c>
      <c r="C24" s="77">
        <v>1110.6</v>
      </c>
      <c r="D24" s="57">
        <v>37069</v>
      </c>
      <c r="E24" s="78">
        <v>263.567</v>
      </c>
      <c r="F24" s="77">
        <v>930</v>
      </c>
      <c r="G24" s="79">
        <v>40721</v>
      </c>
      <c r="H24" s="76">
        <v>257.859</v>
      </c>
      <c r="I24" s="77">
        <v>2.5</v>
      </c>
      <c r="J24" s="80">
        <v>40592</v>
      </c>
      <c r="K24" s="78">
        <v>257.868</v>
      </c>
      <c r="L24" s="77">
        <v>3.05</v>
      </c>
      <c r="M24" s="79">
        <v>40592</v>
      </c>
      <c r="N24" s="81">
        <v>1936.23</v>
      </c>
      <c r="O24" s="83">
        <f t="shared" si="6"/>
        <v>100.121872431</v>
      </c>
      <c r="Q24" s="84">
        <f t="shared" si="4"/>
        <v>6.9010000000000105</v>
      </c>
      <c r="T24" s="71">
        <f t="shared" si="5"/>
        <v>0.8589999999999804</v>
      </c>
    </row>
    <row r="25" spans="1:20" ht="18" customHeight="1">
      <c r="A25" s="62">
        <v>2555</v>
      </c>
      <c r="B25" s="76">
        <v>262.72</v>
      </c>
      <c r="C25" s="77">
        <v>493.4</v>
      </c>
      <c r="D25" s="57">
        <v>41115</v>
      </c>
      <c r="E25" s="78">
        <v>262.278</v>
      </c>
      <c r="F25" s="77">
        <v>409.2</v>
      </c>
      <c r="G25" s="79">
        <v>41115</v>
      </c>
      <c r="H25" s="76">
        <v>257.75</v>
      </c>
      <c r="I25" s="56" t="s">
        <v>20</v>
      </c>
      <c r="J25" s="80">
        <v>40998</v>
      </c>
      <c r="K25" s="78">
        <v>257.757</v>
      </c>
      <c r="L25" s="77">
        <v>1.1</v>
      </c>
      <c r="M25" s="79">
        <v>40998</v>
      </c>
      <c r="N25" s="81">
        <v>918.48</v>
      </c>
      <c r="O25" s="85">
        <f t="shared" si="6"/>
        <v>47.494325255999996</v>
      </c>
      <c r="Q25" s="6">
        <f t="shared" si="4"/>
        <v>5.720000000000027</v>
      </c>
      <c r="T25" s="71">
        <f t="shared" si="5"/>
        <v>0.75</v>
      </c>
    </row>
    <row r="26" spans="1:20" ht="18" customHeight="1">
      <c r="A26" s="62">
        <v>2556</v>
      </c>
      <c r="B26" s="76">
        <v>261.1</v>
      </c>
      <c r="C26" s="77">
        <v>147</v>
      </c>
      <c r="D26" s="57">
        <v>41524</v>
      </c>
      <c r="E26" s="78">
        <v>260.72</v>
      </c>
      <c r="F26" s="77">
        <v>124.6</v>
      </c>
      <c r="G26" s="79">
        <v>41524</v>
      </c>
      <c r="H26" s="76">
        <v>257.61</v>
      </c>
      <c r="I26" s="77">
        <v>0.44</v>
      </c>
      <c r="J26" s="80">
        <v>41349</v>
      </c>
      <c r="K26" s="78">
        <v>257.61</v>
      </c>
      <c r="L26" s="77">
        <v>0.44</v>
      </c>
      <c r="M26" s="79">
        <v>41349</v>
      </c>
      <c r="N26" s="81">
        <v>526.84</v>
      </c>
      <c r="O26" s="85">
        <f t="shared" si="6"/>
        <v>27.242738348</v>
      </c>
      <c r="Q26" s="6">
        <f t="shared" si="4"/>
        <v>4.100000000000023</v>
      </c>
      <c r="T26" s="71">
        <f t="shared" si="5"/>
        <v>0.6100000000000136</v>
      </c>
    </row>
    <row r="27" spans="1:20" ht="18" customHeight="1">
      <c r="A27" s="62">
        <v>2557</v>
      </c>
      <c r="B27" s="76">
        <v>262.74</v>
      </c>
      <c r="C27" s="77">
        <v>372.5</v>
      </c>
      <c r="D27" s="57">
        <v>41885</v>
      </c>
      <c r="E27" s="78">
        <v>262.445</v>
      </c>
      <c r="F27" s="77">
        <v>335</v>
      </c>
      <c r="G27" s="64">
        <v>41885</v>
      </c>
      <c r="H27" s="76">
        <v>257.62</v>
      </c>
      <c r="I27" s="77">
        <v>0</v>
      </c>
      <c r="J27" s="80">
        <v>41714</v>
      </c>
      <c r="K27" s="78">
        <v>257.644</v>
      </c>
      <c r="L27" s="77">
        <v>0</v>
      </c>
      <c r="M27" s="79">
        <v>41716</v>
      </c>
      <c r="N27" s="81">
        <v>867.52</v>
      </c>
      <c r="O27" s="85">
        <f t="shared" si="6"/>
        <v>44.859198944</v>
      </c>
      <c r="Q27" s="6">
        <f t="shared" si="4"/>
        <v>5.740000000000009</v>
      </c>
      <c r="T27" s="71">
        <f t="shared" si="5"/>
        <v>0.6200000000000045</v>
      </c>
    </row>
    <row r="28" spans="1:20" ht="18" customHeight="1">
      <c r="A28" s="62">
        <v>2558</v>
      </c>
      <c r="B28" s="76">
        <v>261.62</v>
      </c>
      <c r="C28" s="77">
        <v>209.8</v>
      </c>
      <c r="D28" s="57">
        <v>42252</v>
      </c>
      <c r="E28" s="78">
        <v>261.335</v>
      </c>
      <c r="F28" s="77">
        <v>184.9</v>
      </c>
      <c r="G28" s="64">
        <v>42252</v>
      </c>
      <c r="H28" s="76">
        <v>257.49</v>
      </c>
      <c r="I28" s="77">
        <v>0</v>
      </c>
      <c r="J28" s="80">
        <v>42093</v>
      </c>
      <c r="K28" s="78">
        <v>257.49</v>
      </c>
      <c r="L28" s="77">
        <v>0</v>
      </c>
      <c r="M28" s="79">
        <v>42094</v>
      </c>
      <c r="N28" s="81">
        <v>299.42</v>
      </c>
      <c r="O28" s="83">
        <f t="shared" si="6"/>
        <v>15.482918374</v>
      </c>
      <c r="Q28" s="6">
        <f t="shared" si="4"/>
        <v>4.6200000000000045</v>
      </c>
      <c r="T28" s="71">
        <f t="shared" si="5"/>
        <v>0.4900000000000091</v>
      </c>
    </row>
    <row r="29" spans="1:20" ht="18" customHeight="1">
      <c r="A29" s="62">
        <v>2559</v>
      </c>
      <c r="B29" s="76">
        <v>264.33</v>
      </c>
      <c r="C29" s="77">
        <v>957.6</v>
      </c>
      <c r="D29" s="57">
        <v>42597</v>
      </c>
      <c r="E29" s="78">
        <v>262.921</v>
      </c>
      <c r="F29" s="77">
        <v>548.8</v>
      </c>
      <c r="G29" s="64">
        <v>42597</v>
      </c>
      <c r="H29" s="76">
        <v>257.53</v>
      </c>
      <c r="I29" s="77">
        <v>0.22</v>
      </c>
      <c r="J29" s="80">
        <v>42469</v>
      </c>
      <c r="K29" s="78">
        <v>257.53</v>
      </c>
      <c r="L29" s="77">
        <v>0.22</v>
      </c>
      <c r="M29" s="79">
        <v>42476</v>
      </c>
      <c r="N29" s="81">
        <v>891.68</v>
      </c>
      <c r="O29" s="85">
        <f t="shared" si="6"/>
        <v>46.108505296</v>
      </c>
      <c r="Q29" s="86">
        <f t="shared" si="4"/>
        <v>7.329999999999984</v>
      </c>
      <c r="T29" s="71">
        <f t="shared" si="5"/>
        <v>0.5299999999999727</v>
      </c>
    </row>
    <row r="30" spans="1:17" ht="18" customHeight="1">
      <c r="A30" s="62">
        <v>2560</v>
      </c>
      <c r="B30" s="76">
        <v>261.88</v>
      </c>
      <c r="C30" s="77"/>
      <c r="D30" s="80">
        <v>42985</v>
      </c>
      <c r="E30" s="78">
        <v>261.467</v>
      </c>
      <c r="F30" s="77"/>
      <c r="G30" s="79">
        <v>42986</v>
      </c>
      <c r="H30" s="76"/>
      <c r="I30" s="77"/>
      <c r="J30" s="80"/>
      <c r="K30" s="78"/>
      <c r="L30" s="77"/>
      <c r="M30" s="79"/>
      <c r="N30" s="81"/>
      <c r="O30" s="83"/>
      <c r="Q30" s="1">
        <v>4.88</v>
      </c>
    </row>
    <row r="31" spans="1:15" ht="18" customHeight="1">
      <c r="A31" s="62"/>
      <c r="B31" s="76"/>
      <c r="C31" s="77"/>
      <c r="D31" s="80"/>
      <c r="E31" s="78"/>
      <c r="F31" s="77"/>
      <c r="G31" s="79"/>
      <c r="H31" s="76"/>
      <c r="I31" s="77"/>
      <c r="J31" s="80"/>
      <c r="K31" s="78"/>
      <c r="L31" s="77"/>
      <c r="M31" s="79"/>
      <c r="N31" s="81"/>
      <c r="O31" s="83"/>
    </row>
    <row r="32" spans="1:15" ht="18" customHeight="1">
      <c r="A32" s="62"/>
      <c r="B32" s="76"/>
      <c r="C32" s="77"/>
      <c r="D32" s="80"/>
      <c r="E32" s="78"/>
      <c r="F32" s="77"/>
      <c r="G32" s="79"/>
      <c r="H32" s="76"/>
      <c r="I32" s="77"/>
      <c r="J32" s="80"/>
      <c r="K32" s="78"/>
      <c r="L32" s="77"/>
      <c r="M32" s="79"/>
      <c r="N32" s="81"/>
      <c r="O32" s="83"/>
    </row>
    <row r="33" spans="1:15" ht="18" customHeight="1">
      <c r="A33" s="62"/>
      <c r="B33" s="76"/>
      <c r="C33" s="77"/>
      <c r="D33" s="80"/>
      <c r="E33" s="78"/>
      <c r="F33" s="77"/>
      <c r="G33" s="79"/>
      <c r="H33" s="76"/>
      <c r="I33" s="77"/>
      <c r="J33" s="80"/>
      <c r="K33" s="78"/>
      <c r="L33" s="77"/>
      <c r="M33" s="79"/>
      <c r="N33" s="81"/>
      <c r="O33" s="83"/>
    </row>
    <row r="34" spans="1:15" ht="18" customHeight="1">
      <c r="A34" s="62"/>
      <c r="B34" s="76"/>
      <c r="C34" s="77"/>
      <c r="D34" s="80"/>
      <c r="E34" s="78"/>
      <c r="F34" s="77"/>
      <c r="G34" s="79"/>
      <c r="H34" s="76"/>
      <c r="I34" s="77"/>
      <c r="J34" s="80"/>
      <c r="K34" s="78"/>
      <c r="L34" s="77"/>
      <c r="M34" s="79"/>
      <c r="N34" s="81"/>
      <c r="O34" s="83"/>
    </row>
    <row r="35" spans="1:15" ht="18" customHeight="1">
      <c r="A35" s="62"/>
      <c r="B35" s="76"/>
      <c r="C35" s="77"/>
      <c r="D35" s="80"/>
      <c r="E35" s="78"/>
      <c r="F35" s="77"/>
      <c r="G35" s="79"/>
      <c r="H35" s="76"/>
      <c r="I35" s="77"/>
      <c r="J35" s="80"/>
      <c r="K35" s="78"/>
      <c r="L35" s="77"/>
      <c r="M35" s="79"/>
      <c r="N35" s="81"/>
      <c r="O35" s="83"/>
    </row>
    <row r="36" spans="1:15" ht="18" customHeight="1">
      <c r="A36" s="62"/>
      <c r="B36" s="76"/>
      <c r="C36" s="77"/>
      <c r="D36" s="80"/>
      <c r="E36" s="78"/>
      <c r="F36" s="77"/>
      <c r="G36" s="79"/>
      <c r="H36" s="76"/>
      <c r="I36" s="77"/>
      <c r="J36" s="80"/>
      <c r="K36" s="78"/>
      <c r="L36" s="77"/>
      <c r="M36" s="79"/>
      <c r="N36" s="81"/>
      <c r="O36" s="83"/>
    </row>
    <row r="37" spans="1:15" ht="18" customHeight="1">
      <c r="A37" s="62"/>
      <c r="B37" s="76"/>
      <c r="C37" s="77"/>
      <c r="D37" s="80"/>
      <c r="E37" s="78"/>
      <c r="F37" s="77"/>
      <c r="G37" s="79"/>
      <c r="H37" s="76"/>
      <c r="I37" s="77"/>
      <c r="J37" s="80"/>
      <c r="K37" s="78"/>
      <c r="L37" s="77"/>
      <c r="M37" s="79"/>
      <c r="N37" s="81"/>
      <c r="O37" s="83"/>
    </row>
    <row r="38" spans="1:15" ht="18" customHeight="1">
      <c r="A38" s="62"/>
      <c r="B38" s="76"/>
      <c r="C38" s="77"/>
      <c r="D38" s="80"/>
      <c r="E38" s="82"/>
      <c r="F38" s="77"/>
      <c r="G38" s="79"/>
      <c r="H38" s="76"/>
      <c r="I38" s="77"/>
      <c r="J38" s="80"/>
      <c r="K38" s="78"/>
      <c r="L38" s="77"/>
      <c r="M38" s="79"/>
      <c r="N38" s="81"/>
      <c r="O38" s="83"/>
    </row>
    <row r="39" spans="1:15" ht="18" customHeight="1">
      <c r="A39" s="62"/>
      <c r="B39" s="76"/>
      <c r="C39" s="77"/>
      <c r="D39" s="80"/>
      <c r="E39" s="82"/>
      <c r="F39" s="77"/>
      <c r="G39" s="79"/>
      <c r="H39" s="76"/>
      <c r="I39" s="77"/>
      <c r="J39" s="80"/>
      <c r="K39" s="78"/>
      <c r="L39" s="77"/>
      <c r="M39" s="79"/>
      <c r="N39" s="81"/>
      <c r="O39" s="83"/>
    </row>
    <row r="40" spans="1:15" ht="18" customHeight="1">
      <c r="A40" s="62"/>
      <c r="B40" s="76"/>
      <c r="C40" s="77"/>
      <c r="D40" s="80"/>
      <c r="E40" s="82"/>
      <c r="F40" s="77"/>
      <c r="G40" s="79"/>
      <c r="H40" s="76"/>
      <c r="I40" s="77"/>
      <c r="J40" s="80"/>
      <c r="K40" s="78"/>
      <c r="L40" s="77"/>
      <c r="M40" s="79"/>
      <c r="N40" s="81"/>
      <c r="O40" s="83"/>
    </row>
    <row r="41" spans="1:15" ht="18" customHeight="1">
      <c r="A41" s="62"/>
      <c r="B41" s="76"/>
      <c r="C41" s="77"/>
      <c r="D41" s="80"/>
      <c r="E41" s="82"/>
      <c r="F41" s="77"/>
      <c r="G41" s="79"/>
      <c r="H41" s="76"/>
      <c r="I41" s="77"/>
      <c r="J41" s="80"/>
      <c r="K41" s="78"/>
      <c r="L41" s="77"/>
      <c r="M41" s="79"/>
      <c r="N41" s="81"/>
      <c r="O41" s="83"/>
    </row>
    <row r="42" spans="1:15" ht="22.5" customHeight="1">
      <c r="A42" s="87"/>
      <c r="B42" s="88"/>
      <c r="C42" s="89" t="s">
        <v>21</v>
      </c>
      <c r="D42" s="90"/>
      <c r="E42" s="91"/>
      <c r="F42" s="92"/>
      <c r="G42" s="93"/>
      <c r="H42" s="88"/>
      <c r="I42" s="92"/>
      <c r="J42" s="94"/>
      <c r="K42" s="95"/>
      <c r="L42" s="92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2010-12-01T06:55:47Z</cp:lastPrinted>
  <dcterms:created xsi:type="dcterms:W3CDTF">1994-01-31T08:04:27Z</dcterms:created>
  <dcterms:modified xsi:type="dcterms:W3CDTF">2018-01-12T06:31:44Z</dcterms:modified>
  <cp:category/>
  <cp:version/>
  <cp:contentType/>
  <cp:contentStatus/>
</cp:coreProperties>
</file>