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0"/>
  </bookViews>
  <sheets>
    <sheet name="กราฟ-Y.13A" sheetId="1" r:id="rId1"/>
    <sheet name="ปริมาณน้ำสูงสุด" sheetId="2" r:id="rId2"/>
    <sheet name="ปริมาณน้ำต่ำสุด" sheetId="3" r:id="rId3"/>
    <sheet name="Data Y.13A" sheetId="4" r:id="rId4"/>
  </sheet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<sst xmlns="http://schemas.openxmlformats.org/spreadsheetml/2006/main" count="50" uniqueCount="21">
  <si>
    <t xml:space="preserve">       ปริมาณน้ำรายปี</t>
  </si>
  <si>
    <t xml:space="preserve"> </t>
  </si>
  <si>
    <t>สถานี :  Y.13A  น้ำงาว  บ้านหลวงเหนือ  อ.งาว  จ.ลำปาง</t>
  </si>
  <si>
    <t>พื้นที่รับน้ำ    380    ตร.กม.</t>
  </si>
  <si>
    <t>ตลิ่งฝั่งซ้าย 274.808 ม.(ร.ท.ก.) ตลิ่งฝั่งขวา 274.810 ม.(ร.ท.ก.) ท้องน้ำ  268.730 ม.(ร.ท.ก.) ศูนย์เสาระดับน้ำ 268.30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</si>
  <si>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</si>
  <si>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</si>
  <si>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</si>
  <si>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</si>
  <si>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</si>
  <si>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</si>
  <si>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</si>
  <si>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</si>
  <si>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</si>
  <si>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</si>
  <si>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</si>
  <si>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</si>
  <si>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</si>
  <si>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</si>
  <si>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_</t>
  </si>
  <si>
    <r>
      <t>หมายเหตุ</t>
    </r>
    <r>
      <rPr>
        <sz val="16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</si>
</sst>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d\ด\ด\ด"/>
    <numFmt numFmtId="194" formatCode="d\ \ด\ด\ด\ "/>
    <numFmt numFmtId="195" formatCode="d\ mmm"/>
    <numFmt numFmtId="196" formatCode="bbbb"/>
    <numFmt numFmtId="197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b/>
      <u val="single"/>
      <sz val="16"/>
      <name val="AngsanaUPC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b/>
      <sz val="17.2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1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1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11" borderId="5" applyNumberFormat="0" applyAlignment="0" applyProtection="0"/>
    <xf numFmtId="0" fontId="0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0" fillId="0" borderId="0" xfId="46">
      <alignment/>
      <protection/>
    </xf>
    <xf numFmtId="192" fontId="24" fillId="0" borderId="0" xfId="46" applyNumberFormat="1" applyFont="1" applyAlignment="1">
      <alignment horizontal="centerContinuous"/>
      <protection/>
    </xf>
    <xf numFmtId="2" fontId="0" fillId="0" borderId="0" xfId="46" applyNumberFormat="1" applyAlignment="1">
      <alignment horizontal="centerContinuous"/>
      <protection/>
    </xf>
    <xf numFmtId="192" fontId="0" fillId="0" borderId="0" xfId="46" applyNumberFormat="1" applyAlignment="1">
      <alignment horizontal="centerContinuous"/>
      <protection/>
    </xf>
    <xf numFmtId="0" fontId="0" fillId="0" borderId="0" xfId="46" applyAlignment="1">
      <alignment horizontal="center"/>
      <protection/>
    </xf>
    <xf numFmtId="2" fontId="0" fillId="0" borderId="0" xfId="46" applyNumberFormat="1">
      <alignment/>
      <protection/>
    </xf>
    <xf numFmtId="194" fontId="0" fillId="0" borderId="0" xfId="46" applyNumberFormat="1" applyAlignment="1">
      <alignment horizontal="right"/>
      <protection/>
    </xf>
    <xf numFmtId="2" fontId="0" fillId="0" borderId="0" xfId="46" applyNumberFormat="1" applyAlignment="1">
      <alignment horizontal="center"/>
      <protection/>
    </xf>
    <xf numFmtId="192" fontId="0" fillId="0" borderId="0" xfId="46" applyNumberFormat="1" applyAlignment="1">
      <alignment horizontal="center"/>
      <protection/>
    </xf>
    <xf numFmtId="2" fontId="0" fillId="0" borderId="0" xfId="46" applyNumberFormat="1" applyAlignment="1">
      <alignment horizontal="right"/>
      <protection/>
    </xf>
    <xf numFmtId="192" fontId="0" fillId="0" borderId="0" xfId="46" applyNumberFormat="1">
      <alignment/>
      <protection/>
    </xf>
    <xf numFmtId="0" fontId="25" fillId="0" borderId="0" xfId="46" applyFont="1" applyAlignment="1">
      <alignment horizontal="left"/>
      <protection/>
    </xf>
    <xf numFmtId="2" fontId="25" fillId="0" borderId="0" xfId="46" applyNumberFormat="1" applyFont="1">
      <alignment/>
      <protection/>
    </xf>
    <xf numFmtId="194" fontId="25" fillId="0" borderId="0" xfId="46" applyNumberFormat="1" applyFont="1" applyAlignment="1">
      <alignment horizontal="right"/>
      <protection/>
    </xf>
    <xf numFmtId="0" fontId="25" fillId="0" borderId="0" xfId="46" applyFont="1">
      <alignment/>
      <protection/>
    </xf>
    <xf numFmtId="192" fontId="25" fillId="0" borderId="0" xfId="46" applyNumberFormat="1" applyFont="1">
      <alignment/>
      <protection/>
    </xf>
    <xf numFmtId="2" fontId="25" fillId="0" borderId="0" xfId="46" applyNumberFormat="1" applyFont="1" applyAlignment="1">
      <alignment horizontal="right"/>
      <protection/>
    </xf>
    <xf numFmtId="192" fontId="25" fillId="0" borderId="0" xfId="46" applyNumberFormat="1" applyFont="1" applyAlignment="1">
      <alignment horizontal="center"/>
      <protection/>
    </xf>
    <xf numFmtId="19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194" fontId="26" fillId="0" borderId="0" xfId="46" applyNumberFormat="1" applyFont="1" applyAlignment="1">
      <alignment horizontal="right"/>
      <protection/>
    </xf>
    <xf numFmtId="2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center"/>
      <protection/>
    </xf>
    <xf numFmtId="192" fontId="26" fillId="0" borderId="0" xfId="46" applyNumberFormat="1" applyFont="1" applyAlignment="1">
      <alignment horizontal="center"/>
      <protection/>
    </xf>
    <xf numFmtId="196" fontId="0" fillId="0" borderId="0" xfId="46" applyNumberFormat="1" applyBorder="1">
      <alignment/>
      <protection/>
    </xf>
    <xf numFmtId="193" fontId="0" fillId="0" borderId="0" xfId="46" applyNumberFormat="1" applyBorder="1" applyAlignment="1">
      <alignment horizontal="right"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4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4" fontId="27" fillId="0" borderId="12" xfId="46" applyNumberFormat="1" applyFont="1" applyBorder="1" applyAlignment="1">
      <alignment horizontal="centerContinuous"/>
      <protection/>
    </xf>
    <xf numFmtId="192" fontId="26" fillId="0" borderId="12" xfId="46" applyNumberFormat="1" applyFont="1" applyBorder="1" applyAlignment="1">
      <alignment horizontal="centerContinuous"/>
      <protection/>
    </xf>
    <xf numFmtId="192" fontId="26" fillId="0" borderId="11" xfId="46" applyNumberFormat="1" applyFont="1" applyBorder="1" applyAlignment="1">
      <alignment horizontal="centerContinuous"/>
      <protection/>
    </xf>
    <xf numFmtId="192" fontId="27" fillId="0" borderId="13" xfId="46" applyNumberFormat="1" applyFont="1" applyBorder="1" applyAlignment="1">
      <alignment horizontal="centerContinuous"/>
      <protection/>
    </xf>
    <xf numFmtId="2" fontId="26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0" fillId="0" borderId="0" xfId="46" applyNumberFormat="1" applyBorder="1" applyAlignment="1">
      <alignment horizontal="right"/>
      <protection/>
    </xf>
    <xf numFmtId="0" fontId="26" fillId="0" borderId="16" xfId="46" applyFont="1" applyBorder="1" applyAlignment="1">
      <alignment horizontal="center"/>
      <protection/>
    </xf>
    <xf numFmtId="2" fontId="26" fillId="0" borderId="17" xfId="46" applyNumberFormat="1" applyFont="1" applyBorder="1" applyAlignment="1">
      <alignment horizontal="centerContinuous"/>
      <protection/>
    </xf>
    <xf numFmtId="0" fontId="26" fillId="0" borderId="18" xfId="46" applyFont="1" applyBorder="1" applyAlignment="1">
      <alignment horizontal="centerContinuous"/>
      <protection/>
    </xf>
    <xf numFmtId="194" fontId="26" fillId="0" borderId="17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2" fontId="26" fillId="0" borderId="17" xfId="46" applyNumberFormat="1" applyFont="1" applyBorder="1" applyAlignment="1">
      <alignment horizontal="centerContinuous"/>
      <protection/>
    </xf>
    <xf numFmtId="192" fontId="26" fillId="0" borderId="19" xfId="46" applyNumberFormat="1" applyFont="1" applyBorder="1" applyAlignment="1">
      <alignment horizontal="centerContinuous"/>
      <protection/>
    </xf>
    <xf numFmtId="2" fontId="26" fillId="0" borderId="18" xfId="46" applyNumberFormat="1" applyFont="1" applyBorder="1" applyAlignment="1">
      <alignment horizontal="right"/>
      <protection/>
    </xf>
    <xf numFmtId="2" fontId="26" fillId="0" borderId="17" xfId="46" applyNumberFormat="1" applyFont="1" applyBorder="1" applyAlignment="1">
      <alignment horizontal="right"/>
      <protection/>
    </xf>
    <xf numFmtId="2" fontId="26" fillId="0" borderId="16" xfId="46" applyNumberFormat="1" applyFont="1" applyBorder="1" applyAlignment="1">
      <alignment horizontal="center"/>
      <protection/>
    </xf>
    <xf numFmtId="2" fontId="27" fillId="0" borderId="20" xfId="46" applyNumberFormat="1" applyFont="1" applyBorder="1">
      <alignment/>
      <protection/>
    </xf>
    <xf numFmtId="194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left"/>
      <protection/>
    </xf>
    <xf numFmtId="192" fontId="27" fillId="0" borderId="20" xfId="46" applyNumberFormat="1" applyFont="1" applyBorder="1" applyAlignment="1">
      <alignment horizontal="center"/>
      <protection/>
    </xf>
    <xf numFmtId="2" fontId="27" fillId="0" borderId="20" xfId="46" applyNumberFormat="1" applyFont="1" applyBorder="1" applyAlignment="1">
      <alignment horizontal="center"/>
      <protection/>
    </xf>
    <xf numFmtId="192" fontId="27" fillId="0" borderId="16" xfId="46" applyNumberFormat="1" applyFont="1" applyBorder="1" applyAlignment="1">
      <alignment horizontal="center"/>
      <protection/>
    </xf>
    <xf numFmtId="0" fontId="0" fillId="0" borderId="0" xfId="46" applyBorder="1" applyAlignment="1">
      <alignment horizontal="right"/>
      <protection/>
    </xf>
    <xf numFmtId="0" fontId="26" fillId="0" borderId="19" xfId="46" applyFont="1" applyBorder="1">
      <alignment/>
      <protection/>
    </xf>
    <xf numFmtId="2" fontId="27" fillId="0" borderId="17" xfId="46" applyNumberFormat="1" applyFont="1" applyBorder="1">
      <alignment/>
      <protection/>
    </xf>
    <xf numFmtId="2" fontId="27" fillId="0" borderId="17" xfId="46" applyNumberFormat="1" applyFont="1" applyBorder="1" applyAlignment="1">
      <alignment horizontal="center"/>
      <protection/>
    </xf>
    <xf numFmtId="194" fontId="27" fillId="0" borderId="17" xfId="46" applyNumberFormat="1" applyFont="1" applyBorder="1">
      <alignment/>
      <protection/>
    </xf>
    <xf numFmtId="194" fontId="27" fillId="0" borderId="17" xfId="46" applyNumberFormat="1" applyFont="1" applyBorder="1" applyAlignment="1">
      <alignment horizontal="right"/>
      <protection/>
    </xf>
    <xf numFmtId="192" fontId="27" fillId="0" borderId="17" xfId="46" applyNumberFormat="1" applyFont="1" applyBorder="1" applyAlignment="1">
      <alignment horizontal="center"/>
      <protection/>
    </xf>
    <xf numFmtId="192" fontId="27" fillId="0" borderId="19" xfId="46" applyNumberFormat="1" applyFont="1" applyBorder="1">
      <alignment/>
      <protection/>
    </xf>
    <xf numFmtId="0" fontId="0" fillId="0" borderId="10" xfId="46" applyBorder="1">
      <alignment/>
      <protection/>
    </xf>
    <xf numFmtId="2" fontId="0" fillId="0" borderId="21" xfId="46" applyNumberFormat="1" applyBorder="1" applyAlignment="1">
      <alignment horizontal="right"/>
      <protection/>
    </xf>
    <xf numFmtId="2" fontId="0" fillId="0" borderId="22" xfId="46" applyNumberFormat="1" applyBorder="1" applyAlignment="1">
      <alignment horizontal="right"/>
      <protection/>
    </xf>
    <xf numFmtId="195" fontId="0" fillId="0" borderId="23" xfId="46" applyNumberFormat="1" applyBorder="1" applyAlignment="1">
      <alignment horizontal="right"/>
      <protection/>
    </xf>
    <xf numFmtId="2" fontId="0" fillId="0" borderId="24" xfId="46" applyNumberFormat="1" applyBorder="1" applyAlignment="1">
      <alignment horizontal="right"/>
      <protection/>
    </xf>
    <xf numFmtId="195" fontId="0" fillId="0" borderId="25" xfId="46" applyNumberFormat="1" applyBorder="1" applyAlignment="1">
      <alignment horizontal="right"/>
      <protection/>
    </xf>
    <xf numFmtId="0" fontId="0" fillId="0" borderId="21" xfId="46" applyBorder="1" applyAlignment="1">
      <alignment horizontal="right"/>
      <protection/>
    </xf>
    <xf numFmtId="0" fontId="0" fillId="0" borderId="22" xfId="46" applyBorder="1" applyAlignment="1">
      <alignment horizontal="right"/>
      <protection/>
    </xf>
    <xf numFmtId="194" fontId="0" fillId="0" borderId="24" xfId="46" applyNumberFormat="1" applyBorder="1" applyAlignment="1">
      <alignment horizontal="right"/>
      <protection/>
    </xf>
    <xf numFmtId="193" fontId="0" fillId="0" borderId="21" xfId="46" applyNumberFormat="1" applyBorder="1" applyAlignment="1">
      <alignment horizontal="right"/>
      <protection/>
    </xf>
    <xf numFmtId="193" fontId="0" fillId="0" borderId="25" xfId="46" applyNumberFormat="1" applyBorder="1" applyAlignment="1">
      <alignment horizontal="right"/>
      <protection/>
    </xf>
    <xf numFmtId="0" fontId="0" fillId="0" borderId="16" xfId="46" applyBorder="1">
      <alignment/>
      <protection/>
    </xf>
    <xf numFmtId="2" fontId="0" fillId="0" borderId="26" xfId="46" applyNumberFormat="1" applyBorder="1" applyAlignment="1">
      <alignment horizontal="right"/>
      <protection/>
    </xf>
    <xf numFmtId="2" fontId="0" fillId="0" borderId="27" xfId="46" applyNumberFormat="1" applyFill="1" applyBorder="1" applyAlignment="1">
      <alignment horizontal="right"/>
      <protection/>
    </xf>
    <xf numFmtId="195" fontId="0" fillId="0" borderId="28" xfId="46" applyNumberFormat="1" applyBorder="1" applyAlignment="1">
      <alignment horizontal="right"/>
      <protection/>
    </xf>
    <xf numFmtId="2" fontId="0" fillId="0" borderId="29" xfId="46" applyNumberFormat="1" applyBorder="1" applyAlignment="1">
      <alignment horizontal="right"/>
      <protection/>
    </xf>
    <xf numFmtId="2" fontId="0" fillId="0" borderId="27" xfId="46" applyNumberFormat="1" applyBorder="1" applyAlignment="1">
      <alignment horizontal="right"/>
      <protection/>
    </xf>
    <xf numFmtId="195" fontId="0" fillId="0" borderId="30" xfId="46" applyNumberFormat="1" applyBorder="1" applyAlignment="1">
      <alignment horizontal="right"/>
      <protection/>
    </xf>
    <xf numFmtId="0" fontId="0" fillId="0" borderId="26" xfId="46" applyBorder="1" applyAlignment="1">
      <alignment horizontal="right"/>
      <protection/>
    </xf>
    <xf numFmtId="0" fontId="0" fillId="0" borderId="29" xfId="46" applyBorder="1" applyAlignment="1">
      <alignment horizontal="right"/>
      <protection/>
    </xf>
    <xf numFmtId="2" fontId="0" fillId="0" borderId="30" xfId="46" applyNumberFormat="1" applyBorder="1" applyAlignment="1">
      <alignment horizontal="right"/>
      <protection/>
    </xf>
    <xf numFmtId="2" fontId="0" fillId="0" borderId="29" xfId="46" applyNumberFormat="1" applyFill="1" applyBorder="1" applyAlignment="1">
      <alignment horizontal="right"/>
      <protection/>
    </xf>
    <xf numFmtId="193" fontId="0" fillId="0" borderId="30" xfId="46" applyNumberFormat="1" applyBorder="1" applyAlignment="1">
      <alignment horizontal="right"/>
      <protection/>
    </xf>
    <xf numFmtId="2" fontId="0" fillId="0" borderId="26" xfId="46" applyNumberFormat="1" applyBorder="1">
      <alignment/>
      <protection/>
    </xf>
    <xf numFmtId="2" fontId="0" fillId="0" borderId="27" xfId="46" applyNumberFormat="1" applyBorder="1">
      <alignment/>
      <protection/>
    </xf>
    <xf numFmtId="195" fontId="0" fillId="0" borderId="28" xfId="46" applyNumberFormat="1" applyBorder="1">
      <alignment/>
      <protection/>
    </xf>
    <xf numFmtId="2" fontId="0" fillId="0" borderId="29" xfId="46" applyNumberFormat="1" applyBorder="1">
      <alignment/>
      <protection/>
    </xf>
    <xf numFmtId="195" fontId="0" fillId="0" borderId="30" xfId="46" applyNumberFormat="1" applyBorder="1">
      <alignment/>
      <protection/>
    </xf>
    <xf numFmtId="0" fontId="0" fillId="0" borderId="26" xfId="46" applyBorder="1">
      <alignment/>
      <protection/>
    </xf>
    <xf numFmtId="0" fontId="0" fillId="0" borderId="27" xfId="46" applyBorder="1">
      <alignment/>
      <protection/>
    </xf>
    <xf numFmtId="0" fontId="0" fillId="0" borderId="29" xfId="46" applyBorder="1">
      <alignment/>
      <protection/>
    </xf>
    <xf numFmtId="194" fontId="0" fillId="0" borderId="30" xfId="46" applyNumberFormat="1" applyBorder="1">
      <alignment/>
      <protection/>
    </xf>
    <xf numFmtId="2" fontId="0" fillId="0" borderId="26" xfId="46" applyNumberFormat="1" applyFont="1" applyBorder="1" applyAlignment="1">
      <alignment horizontal="right"/>
      <protection/>
    </xf>
    <xf numFmtId="2" fontId="0" fillId="18" borderId="27" xfId="46" applyNumberFormat="1" applyFont="1" applyFill="1" applyBorder="1" applyAlignment="1">
      <alignment horizontal="right"/>
      <protection/>
    </xf>
    <xf numFmtId="2" fontId="0" fillId="0" borderId="0" xfId="46" applyNumberFormat="1" applyFill="1" applyBorder="1" applyAlignment="1">
      <alignment horizontal="right"/>
      <protection/>
    </xf>
    <xf numFmtId="2" fontId="0" fillId="18" borderId="26" xfId="46" applyNumberFormat="1" applyFill="1" applyBorder="1" applyAlignment="1">
      <alignment horizontal="right"/>
      <protection/>
    </xf>
    <xf numFmtId="2" fontId="29" fillId="0" borderId="0" xfId="46" applyNumberFormat="1" applyFont="1">
      <alignment/>
      <protection/>
    </xf>
    <xf numFmtId="0" fontId="0" fillId="0" borderId="27" xfId="46" applyBorder="1" applyAlignment="1">
      <alignment horizontal="right"/>
      <protection/>
    </xf>
    <xf numFmtId="194" fontId="0" fillId="0" borderId="28" xfId="46" applyNumberFormat="1" applyBorder="1">
      <alignment/>
      <protection/>
    </xf>
    <xf numFmtId="0" fontId="0" fillId="0" borderId="19" xfId="46" applyBorder="1">
      <alignment/>
      <protection/>
    </xf>
    <xf numFmtId="2" fontId="0" fillId="0" borderId="31" xfId="46" applyNumberFormat="1" applyBorder="1">
      <alignment/>
      <protection/>
    </xf>
    <xf numFmtId="2" fontId="28" fillId="0" borderId="32" xfId="46" applyNumberFormat="1" applyFont="1" applyBorder="1" applyAlignment="1">
      <alignment vertical="center"/>
      <protection/>
    </xf>
    <xf numFmtId="194" fontId="30" fillId="0" borderId="33" xfId="46" applyNumberFormat="1" applyFont="1" applyBorder="1">
      <alignment/>
      <protection/>
    </xf>
    <xf numFmtId="2" fontId="0" fillId="0" borderId="34" xfId="46" applyNumberFormat="1" applyBorder="1">
      <alignment/>
      <protection/>
    </xf>
    <xf numFmtId="2" fontId="0" fillId="0" borderId="32" xfId="46" applyNumberFormat="1" applyBorder="1">
      <alignment/>
      <protection/>
    </xf>
    <xf numFmtId="194" fontId="0" fillId="0" borderId="35" xfId="46" applyNumberFormat="1" applyBorder="1">
      <alignment/>
      <protection/>
    </xf>
    <xf numFmtId="0" fontId="0" fillId="0" borderId="31" xfId="46" applyBorder="1">
      <alignment/>
      <protection/>
    </xf>
    <xf numFmtId="0" fontId="0" fillId="0" borderId="32" xfId="46" applyBorder="1">
      <alignment/>
      <protection/>
    </xf>
    <xf numFmtId="195" fontId="0" fillId="0" borderId="33" xfId="46" applyNumberFormat="1" applyBorder="1">
      <alignment/>
      <protection/>
    </xf>
    <xf numFmtId="0" fontId="0" fillId="0" borderId="34" xfId="46" applyBorder="1">
      <alignment/>
      <protection/>
    </xf>
    <xf numFmtId="195" fontId="0" fillId="0" borderId="35" xfId="46" applyNumberFormat="1" applyBorder="1">
      <alignment/>
      <protection/>
    </xf>
    <xf numFmtId="2" fontId="0" fillId="0" borderId="31" xfId="46" applyNumberFormat="1" applyBorder="1" applyAlignment="1">
      <alignment horizontal="right"/>
      <protection/>
    </xf>
    <xf numFmtId="2" fontId="0" fillId="0" borderId="35" xfId="46" applyNumberFormat="1" applyBorder="1" applyAlignment="1">
      <alignment horizontal="right"/>
      <protection/>
    </xf>
    <xf numFmtId="194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13A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55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35"/>
          <c:w val="0.809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Y.13A'!$Q$9:$Q$30</c:f>
              <c:numCache>
                <c:ptCount val="22"/>
                <c:pt idx="0">
                  <c:v>2.3999999999999773</c:v>
                </c:pt>
                <c:pt idx="1">
                  <c:v>2.6100000000000136</c:v>
                </c:pt>
                <c:pt idx="2">
                  <c:v>2.0600000000000023</c:v>
                </c:pt>
                <c:pt idx="3">
                  <c:v>2.6399999999999864</c:v>
                </c:pt>
                <c:pt idx="4">
                  <c:v>2.670000000000016</c:v>
                </c:pt>
                <c:pt idx="5">
                  <c:v>2.319999999999993</c:v>
                </c:pt>
                <c:pt idx="6">
                  <c:v>1.920000000000016</c:v>
                </c:pt>
                <c:pt idx="7">
                  <c:v>3.0399999999999636</c:v>
                </c:pt>
                <c:pt idx="8">
                  <c:v>2.170000000000016</c:v>
                </c:pt>
                <c:pt idx="9">
                  <c:v>1.3000000000000114</c:v>
                </c:pt>
                <c:pt idx="10">
                  <c:v>1.759999999999991</c:v>
                </c:pt>
                <c:pt idx="11">
                  <c:v>1.8999999999999773</c:v>
                </c:pt>
                <c:pt idx="12">
                  <c:v>1.9699999999999704</c:v>
                </c:pt>
                <c:pt idx="13">
                  <c:v>2.884999999999991</c:v>
                </c:pt>
                <c:pt idx="14">
                  <c:v>2.0500000000000114</c:v>
                </c:pt>
                <c:pt idx="15">
                  <c:v>2.259999999999991</c:v>
                </c:pt>
                <c:pt idx="16">
                  <c:v>2.5500000000000114</c:v>
                </c:pt>
                <c:pt idx="17">
                  <c:v>1.6499999999999773</c:v>
                </c:pt>
                <c:pt idx="18">
                  <c:v>2.0500000000000114</c:v>
                </c:pt>
                <c:pt idx="19">
                  <c:v>1.5199999999999818</c:v>
                </c:pt>
                <c:pt idx="20">
                  <c:v>2.56</c:v>
                </c:pt>
                <c:pt idx="21">
                  <c:v>1.77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Y.13A'!$R$9:$R$30</c:f>
              <c:numCache>
                <c:ptCount val="22"/>
                <c:pt idx="1">
                  <c:v>0.4300000000000068</c:v>
                </c:pt>
                <c:pt idx="2">
                  <c:v>0.47999999999996135</c:v>
                </c:pt>
                <c:pt idx="3">
                  <c:v>0.4900000000000091</c:v>
                </c:pt>
                <c:pt idx="4">
                  <c:v>0.39999999999997726</c:v>
                </c:pt>
                <c:pt idx="5">
                  <c:v>0.40999999999996817</c:v>
                </c:pt>
                <c:pt idx="6">
                  <c:v>0.18999999999999773</c:v>
                </c:pt>
                <c:pt idx="7">
                  <c:v>0.0999999999999659</c:v>
                </c:pt>
                <c:pt idx="8">
                  <c:v>0.08999999999997499</c:v>
                </c:pt>
                <c:pt idx="9">
                  <c:v>0.06999999999999318</c:v>
                </c:pt>
                <c:pt idx="10">
                  <c:v>0.01999999999998181</c:v>
                </c:pt>
                <c:pt idx="11">
                  <c:v>0.11000000000001364</c:v>
                </c:pt>
                <c:pt idx="12">
                  <c:v>0.09100000000000819</c:v>
                </c:pt>
                <c:pt idx="13">
                  <c:v>0.2400000000000091</c:v>
                </c:pt>
                <c:pt idx="14">
                  <c:v>0.39999999999997726</c:v>
                </c:pt>
                <c:pt idx="15">
                  <c:v>0.13999999999998636</c:v>
                </c:pt>
                <c:pt idx="16">
                  <c:v>0.12000000000000455</c:v>
                </c:pt>
                <c:pt idx="17">
                  <c:v>-0.12000000000000455</c:v>
                </c:pt>
                <c:pt idx="18">
                  <c:v>-0.17000000000001592</c:v>
                </c:pt>
                <c:pt idx="19">
                  <c:v>0.7799999999999727</c:v>
                </c:pt>
                <c:pt idx="20">
                  <c:v>1.09</c:v>
                </c:pt>
                <c:pt idx="21">
                  <c:v>0.04</c:v>
                </c:pt>
              </c:numCache>
            </c:numRef>
          </c:val>
        </c:ser>
        <c:overlap val="100"/>
        <c:gapWidth val="50"/>
        <c:axId val="43967773"/>
        <c:axId val="60165638"/>
      </c:barChart>
      <c:catAx>
        <c:axId val="43967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165638"/>
        <c:crossesAt val="-1"/>
        <c:auto val="1"/>
        <c:lblOffset val="100"/>
        <c:tickLblSkip val="1"/>
        <c:noMultiLvlLbl val="0"/>
      </c:catAx>
      <c:valAx>
        <c:axId val="60165638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3967773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15"/>
          <c:y val="0.315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345"/>
          <c:w val="0.83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Y.13A'!$C$9:$C$30</c:f>
              <c:numCache>
                <c:ptCount val="22"/>
                <c:pt idx="0">
                  <c:v>27.7</c:v>
                </c:pt>
                <c:pt idx="1">
                  <c:v>35.95</c:v>
                </c:pt>
                <c:pt idx="2">
                  <c:v>18.89</c:v>
                </c:pt>
                <c:pt idx="3">
                  <c:v>24.96</c:v>
                </c:pt>
                <c:pt idx="4">
                  <c:v>125.5</c:v>
                </c:pt>
                <c:pt idx="5">
                  <c:v>94.14</c:v>
                </c:pt>
                <c:pt idx="6">
                  <c:v>34.02</c:v>
                </c:pt>
                <c:pt idx="7">
                  <c:v>118.2</c:v>
                </c:pt>
                <c:pt idx="8">
                  <c:v>67.2</c:v>
                </c:pt>
                <c:pt idx="9">
                  <c:v>26</c:v>
                </c:pt>
                <c:pt idx="10">
                  <c:v>45.48</c:v>
                </c:pt>
                <c:pt idx="11">
                  <c:v>63</c:v>
                </c:pt>
                <c:pt idx="12">
                  <c:v>61.9</c:v>
                </c:pt>
                <c:pt idx="13">
                  <c:v>100.25</c:v>
                </c:pt>
                <c:pt idx="14">
                  <c:v>59</c:v>
                </c:pt>
                <c:pt idx="15">
                  <c:v>46.7</c:v>
                </c:pt>
                <c:pt idx="16">
                  <c:v>99.25</c:v>
                </c:pt>
                <c:pt idx="17">
                  <c:v>27.1</c:v>
                </c:pt>
                <c:pt idx="18">
                  <c:v>52.63</c:v>
                </c:pt>
                <c:pt idx="19">
                  <c:v>29.04</c:v>
                </c:pt>
                <c:pt idx="20">
                  <c:v>91.8</c:v>
                </c:pt>
                <c:pt idx="21">
                  <c:v>34.04</c:v>
                </c:pt>
              </c:numCache>
            </c:numRef>
          </c:val>
        </c:ser>
        <c:gapWidth val="50"/>
        <c:axId val="4619831"/>
        <c:axId val="41578480"/>
      </c:barChart>
      <c:catAx>
        <c:axId val="4619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619831"/>
        <c:crossesAt val="1"/>
        <c:crossBetween val="between"/>
        <c:dispUnits/>
        <c:majorUnit val="3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Y.13A 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2345"/>
          <c:w val="0.833"/>
          <c:h val="0.65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Y.13A'!$A$9:$A$30</c:f>
              <c:numCache>
                <c:ptCount val="22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</c:numCache>
            </c:numRef>
          </c:cat>
          <c:val>
            <c:numRef>
              <c:f>'Data Y.13A'!$I$9:$I$30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</c:v>
                </c:pt>
                <c:pt idx="5">
                  <c:v>2.7</c:v>
                </c:pt>
                <c:pt idx="6">
                  <c:v>0</c:v>
                </c:pt>
                <c:pt idx="7">
                  <c:v>0.2</c:v>
                </c:pt>
                <c:pt idx="8">
                  <c:v>0.05</c:v>
                </c:pt>
                <c:pt idx="9">
                  <c:v>0.007</c:v>
                </c:pt>
                <c:pt idx="10">
                  <c:v>0.02</c:v>
                </c:pt>
                <c:pt idx="11">
                  <c:v>0.23</c:v>
                </c:pt>
                <c:pt idx="12">
                  <c:v>0</c:v>
                </c:pt>
                <c:pt idx="13">
                  <c:v>0.35</c:v>
                </c:pt>
                <c:pt idx="14">
                  <c:v>0.15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  <c:pt idx="18">
                  <c:v>0</c:v>
                </c:pt>
                <c:pt idx="19">
                  <c:v>0.06</c:v>
                </c:pt>
                <c:pt idx="20">
                  <c:v>0.18</c:v>
                </c:pt>
                <c:pt idx="21">
                  <c:v>0.01</c:v>
                </c:pt>
              </c:numCache>
            </c:numRef>
          </c:val>
        </c:ser>
        <c:gapWidth val="50"/>
        <c:axId val="38662001"/>
        <c:axId val="12413690"/>
      </c:barChart>
      <c:catAx>
        <c:axId val="386620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8662001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1"/>
  <sheetViews>
    <sheetView workbookViewId="0" topLeftCell="A23">
      <selection activeCell="R36" sqref="R36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8" customWidth="1"/>
    <col min="5" max="5" width="6.83203125" style="1" customWidth="1"/>
    <col min="6" max="6" width="7.83203125" style="6" customWidth="1"/>
    <col min="7" max="7" width="7.66015625" style="118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0" customWidth="1"/>
    <col min="15" max="15" width="6.83203125" style="10" customWidth="1"/>
    <col min="16" max="17" width="9.33203125" style="1" customWidth="1"/>
    <col min="18" max="18" width="10" style="1" bestFit="1" customWidth="1"/>
    <col min="19" max="16384" width="9.33203125" style="1" customWidth="1"/>
  </cols>
  <sheetData>
    <row r="1" spans="2:15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E2" s="6"/>
      <c r="G2" s="7"/>
      <c r="I2" s="8"/>
      <c r="J2" s="9"/>
      <c r="K2" s="10"/>
      <c r="L2" s="10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38" ht="22.5" customHeight="1">
      <c r="A4" s="21" t="s">
        <v>4</v>
      </c>
      <c r="B4" s="22"/>
      <c r="C4" s="22"/>
      <c r="D4" s="23"/>
      <c r="E4" s="24"/>
      <c r="F4" s="24"/>
      <c r="G4" s="23"/>
      <c r="H4" s="24"/>
      <c r="I4" s="25"/>
      <c r="J4" s="26"/>
      <c r="K4" s="20"/>
      <c r="L4" s="20"/>
      <c r="M4" s="19"/>
      <c r="N4" s="20"/>
      <c r="O4" s="20"/>
      <c r="AK4" s="27"/>
      <c r="AL4" s="28"/>
    </row>
    <row r="5" spans="1:38" ht="20.25">
      <c r="A5" s="29"/>
      <c r="B5" s="30" t="s">
        <v>5</v>
      </c>
      <c r="C5" s="31"/>
      <c r="D5" s="32"/>
      <c r="E5" s="33"/>
      <c r="F5" s="33"/>
      <c r="G5" s="34"/>
      <c r="H5" s="35" t="s">
        <v>6</v>
      </c>
      <c r="I5" s="33"/>
      <c r="J5" s="36"/>
      <c r="K5" s="33"/>
      <c r="L5" s="33"/>
      <c r="M5" s="37"/>
      <c r="N5" s="38" t="s">
        <v>7</v>
      </c>
      <c r="O5" s="39"/>
      <c r="Q5" s="6">
        <v>268.3</v>
      </c>
      <c r="AK5" s="27"/>
      <c r="AL5" s="40"/>
    </row>
    <row r="6" spans="1:38" ht="20.25">
      <c r="A6" s="41" t="s">
        <v>8</v>
      </c>
      <c r="B6" s="42" t="s">
        <v>9</v>
      </c>
      <c r="C6" s="43"/>
      <c r="D6" s="44"/>
      <c r="E6" s="42" t="s">
        <v>10</v>
      </c>
      <c r="F6" s="45"/>
      <c r="G6" s="44"/>
      <c r="H6" s="42" t="s">
        <v>9</v>
      </c>
      <c r="I6" s="45"/>
      <c r="J6" s="46"/>
      <c r="K6" s="42" t="s">
        <v>10</v>
      </c>
      <c r="L6" s="45"/>
      <c r="M6" s="47"/>
      <c r="N6" s="48" t="s">
        <v>1</v>
      </c>
      <c r="O6" s="49"/>
      <c r="AK6" s="27"/>
      <c r="AL6" s="40"/>
    </row>
    <row r="7" spans="1:38" s="6" customFormat="1" ht="20.25">
      <c r="A7" s="50" t="s">
        <v>11</v>
      </c>
      <c r="B7" s="51" t="s">
        <v>12</v>
      </c>
      <c r="C7" s="51" t="s">
        <v>13</v>
      </c>
      <c r="D7" s="52" t="s">
        <v>14</v>
      </c>
      <c r="E7" s="53" t="s">
        <v>12</v>
      </c>
      <c r="F7" s="51" t="s">
        <v>13</v>
      </c>
      <c r="G7" s="52" t="s">
        <v>14</v>
      </c>
      <c r="H7" s="51" t="s">
        <v>12</v>
      </c>
      <c r="I7" s="53" t="s">
        <v>13</v>
      </c>
      <c r="J7" s="54" t="s">
        <v>14</v>
      </c>
      <c r="K7" s="55" t="s">
        <v>12</v>
      </c>
      <c r="L7" s="55" t="s">
        <v>13</v>
      </c>
      <c r="M7" s="56" t="s">
        <v>14</v>
      </c>
      <c r="N7" s="55" t="s">
        <v>13</v>
      </c>
      <c r="O7" s="55" t="s">
        <v>15</v>
      </c>
      <c r="AK7" s="27"/>
      <c r="AL7" s="57"/>
    </row>
    <row r="8" spans="1:38" ht="20.25">
      <c r="A8" s="58"/>
      <c r="B8" s="59" t="s">
        <v>16</v>
      </c>
      <c r="C8" s="60" t="s">
        <v>17</v>
      </c>
      <c r="D8" s="61"/>
      <c r="E8" s="59" t="s">
        <v>16</v>
      </c>
      <c r="F8" s="60" t="s">
        <v>17</v>
      </c>
      <c r="G8" s="62"/>
      <c r="H8" s="59" t="s">
        <v>16</v>
      </c>
      <c r="I8" s="60" t="s">
        <v>17</v>
      </c>
      <c r="J8" s="63"/>
      <c r="K8" s="59" t="s">
        <v>16</v>
      </c>
      <c r="L8" s="60" t="s">
        <v>17</v>
      </c>
      <c r="M8" s="64"/>
      <c r="N8" s="60" t="s">
        <v>18</v>
      </c>
      <c r="O8" s="60" t="s">
        <v>17</v>
      </c>
      <c r="AK8" s="27"/>
      <c r="AL8" s="40"/>
    </row>
    <row r="9" spans="1:38" ht="18" customHeight="1">
      <c r="A9" s="65">
        <v>2531</v>
      </c>
      <c r="B9" s="66">
        <v>270.7</v>
      </c>
      <c r="C9" s="67">
        <v>27.7</v>
      </c>
      <c r="D9" s="68">
        <v>34959</v>
      </c>
      <c r="E9" s="69">
        <v>270.7</v>
      </c>
      <c r="F9" s="67">
        <v>27.7</v>
      </c>
      <c r="G9" s="70">
        <v>34959</v>
      </c>
      <c r="H9" s="71" t="s">
        <v>19</v>
      </c>
      <c r="I9" s="72" t="s">
        <v>19</v>
      </c>
      <c r="J9" s="68" t="s">
        <v>19</v>
      </c>
      <c r="K9" s="73" t="s">
        <v>19</v>
      </c>
      <c r="L9" s="67" t="s">
        <v>19</v>
      </c>
      <c r="M9" s="70" t="s">
        <v>19</v>
      </c>
      <c r="N9" s="74" t="s">
        <v>19</v>
      </c>
      <c r="O9" s="75" t="s">
        <v>19</v>
      </c>
      <c r="Q9" s="6">
        <f>B9-$Q$5</f>
        <v>2.3999999999999773</v>
      </c>
      <c r="R9" s="6"/>
      <c r="AK9" s="27"/>
      <c r="AL9" s="40"/>
    </row>
    <row r="10" spans="1:38" ht="18" customHeight="1">
      <c r="A10" s="76">
        <v>2532</v>
      </c>
      <c r="B10" s="77">
        <v>270.91</v>
      </c>
      <c r="C10" s="78">
        <v>35.95</v>
      </c>
      <c r="D10" s="79">
        <v>34978</v>
      </c>
      <c r="E10" s="80">
        <v>270.9</v>
      </c>
      <c r="F10" s="81">
        <v>35.5</v>
      </c>
      <c r="G10" s="82">
        <v>34978</v>
      </c>
      <c r="H10" s="83">
        <v>268.73</v>
      </c>
      <c r="I10" s="81">
        <v>0</v>
      </c>
      <c r="J10" s="79">
        <v>37380</v>
      </c>
      <c r="K10" s="84">
        <v>268.83</v>
      </c>
      <c r="L10" s="81">
        <v>0.03</v>
      </c>
      <c r="M10" s="82">
        <v>34823</v>
      </c>
      <c r="N10" s="77">
        <v>71.76</v>
      </c>
      <c r="O10" s="85">
        <v>2.2754880720000004</v>
      </c>
      <c r="Q10" s="6">
        <f>B10-$Q$5</f>
        <v>2.6100000000000136</v>
      </c>
      <c r="R10" s="6">
        <f>H10-$Q$5</f>
        <v>0.4300000000000068</v>
      </c>
      <c r="AK10" s="27"/>
      <c r="AL10" s="40"/>
    </row>
    <row r="11" spans="1:38" ht="18" customHeight="1">
      <c r="A11" s="76">
        <v>2533</v>
      </c>
      <c r="B11" s="77">
        <v>270.36</v>
      </c>
      <c r="C11" s="81">
        <v>18.89</v>
      </c>
      <c r="D11" s="79">
        <v>34912</v>
      </c>
      <c r="E11" s="80">
        <v>270.22</v>
      </c>
      <c r="F11" s="81">
        <v>14.68</v>
      </c>
      <c r="G11" s="82">
        <v>34973</v>
      </c>
      <c r="H11" s="83">
        <v>268.78</v>
      </c>
      <c r="I11" s="81">
        <v>0</v>
      </c>
      <c r="J11" s="79">
        <v>34768</v>
      </c>
      <c r="K11" s="84">
        <v>268.78</v>
      </c>
      <c r="L11" s="81">
        <v>0</v>
      </c>
      <c r="M11" s="82">
        <v>34768</v>
      </c>
      <c r="N11" s="77">
        <v>36.78</v>
      </c>
      <c r="O11" s="85">
        <v>1.166282766</v>
      </c>
      <c r="Q11" s="6">
        <f>B11-$Q$5</f>
        <v>2.0600000000000023</v>
      </c>
      <c r="R11" s="6">
        <f>H11-$Q$5</f>
        <v>0.47999999999996135</v>
      </c>
      <c r="AK11" s="27"/>
      <c r="AL11" s="40"/>
    </row>
    <row r="12" spans="1:38" ht="18" customHeight="1">
      <c r="A12" s="76">
        <v>2534</v>
      </c>
      <c r="B12" s="86">
        <v>270.94</v>
      </c>
      <c r="C12" s="81">
        <v>24.96</v>
      </c>
      <c r="D12" s="79">
        <v>34953</v>
      </c>
      <c r="E12" s="80">
        <v>270.94</v>
      </c>
      <c r="F12" s="81">
        <v>24.96</v>
      </c>
      <c r="G12" s="82">
        <v>34953</v>
      </c>
      <c r="H12" s="83">
        <v>268.79</v>
      </c>
      <c r="I12" s="81">
        <v>0</v>
      </c>
      <c r="J12" s="79">
        <v>34754</v>
      </c>
      <c r="K12" s="84">
        <v>268.79</v>
      </c>
      <c r="L12" s="81">
        <v>0</v>
      </c>
      <c r="M12" s="82">
        <v>34754</v>
      </c>
      <c r="N12" s="83" t="s">
        <v>19</v>
      </c>
      <c r="O12" s="87" t="s">
        <v>19</v>
      </c>
      <c r="Q12" s="6">
        <f>B12-$Q$5</f>
        <v>2.6399999999999864</v>
      </c>
      <c r="R12" s="6">
        <f>H12-$Q$5</f>
        <v>0.4900000000000091</v>
      </c>
      <c r="AK12" s="27"/>
      <c r="AL12" s="40"/>
    </row>
    <row r="13" spans="1:38" ht="18" customHeight="1">
      <c r="A13" s="76">
        <v>2545</v>
      </c>
      <c r="B13" s="97">
        <v>270.97</v>
      </c>
      <c r="C13" s="98">
        <v>125.5</v>
      </c>
      <c r="D13" s="79">
        <v>34949</v>
      </c>
      <c r="E13" s="80">
        <v>270.73</v>
      </c>
      <c r="F13" s="81">
        <v>92.95</v>
      </c>
      <c r="G13" s="82">
        <v>34949</v>
      </c>
      <c r="H13" s="77">
        <v>268.7</v>
      </c>
      <c r="I13" s="81">
        <v>0.4</v>
      </c>
      <c r="J13" s="79">
        <v>34773</v>
      </c>
      <c r="K13" s="84">
        <v>268.7</v>
      </c>
      <c r="L13" s="81">
        <v>0.15</v>
      </c>
      <c r="M13" s="82">
        <v>34773</v>
      </c>
      <c r="N13" s="77">
        <v>167.225</v>
      </c>
      <c r="O13" s="85">
        <v>5.3026545825</v>
      </c>
      <c r="Q13" s="6">
        <f aca="true" t="shared" si="0" ref="Q13:Q27">B13-$Q$5</f>
        <v>2.670000000000016</v>
      </c>
      <c r="R13" s="6">
        <f aca="true" t="shared" si="1" ref="R13:R28">H13-$Q$5</f>
        <v>0.39999999999997726</v>
      </c>
      <c r="AK13" s="27"/>
      <c r="AL13" s="99"/>
    </row>
    <row r="14" spans="1:18" ht="18" customHeight="1">
      <c r="A14" s="76">
        <v>2546</v>
      </c>
      <c r="B14" s="77">
        <v>270.62</v>
      </c>
      <c r="C14" s="81">
        <v>94.14</v>
      </c>
      <c r="D14" s="79">
        <v>38244</v>
      </c>
      <c r="E14" s="80">
        <v>270.53</v>
      </c>
      <c r="F14" s="81">
        <v>83.24</v>
      </c>
      <c r="G14" s="82">
        <v>38244</v>
      </c>
      <c r="H14" s="84">
        <v>268.71</v>
      </c>
      <c r="I14" s="81">
        <v>2.7</v>
      </c>
      <c r="J14" s="82">
        <v>38148</v>
      </c>
      <c r="K14" s="84">
        <v>268.71</v>
      </c>
      <c r="L14" s="81">
        <v>2.7</v>
      </c>
      <c r="M14" s="82">
        <v>38148</v>
      </c>
      <c r="N14" s="77">
        <v>70.895</v>
      </c>
      <c r="O14" s="85">
        <v>2.24</v>
      </c>
      <c r="Q14" s="6">
        <f t="shared" si="0"/>
        <v>2.319999999999993</v>
      </c>
      <c r="R14" s="6">
        <f t="shared" si="1"/>
        <v>0.40999999999996817</v>
      </c>
    </row>
    <row r="15" spans="1:18" ht="18" customHeight="1">
      <c r="A15" s="76">
        <v>2547</v>
      </c>
      <c r="B15" s="77">
        <v>270.22</v>
      </c>
      <c r="C15" s="81">
        <v>34.02</v>
      </c>
      <c r="D15" s="79">
        <v>38251</v>
      </c>
      <c r="E15" s="80">
        <v>270.18</v>
      </c>
      <c r="F15" s="81">
        <v>32.78</v>
      </c>
      <c r="G15" s="82">
        <v>38251</v>
      </c>
      <c r="H15" s="84">
        <v>268.49</v>
      </c>
      <c r="I15" s="81">
        <v>0</v>
      </c>
      <c r="J15" s="82">
        <v>38029</v>
      </c>
      <c r="K15" s="84">
        <v>268.49</v>
      </c>
      <c r="L15" s="81">
        <v>0</v>
      </c>
      <c r="M15" s="82">
        <v>38029</v>
      </c>
      <c r="N15" s="77">
        <v>69.77</v>
      </c>
      <c r="O15" s="85">
        <v>2.21</v>
      </c>
      <c r="Q15" s="6">
        <f t="shared" si="0"/>
        <v>1.920000000000016</v>
      </c>
      <c r="R15" s="6">
        <f t="shared" si="1"/>
        <v>0.18999999999999773</v>
      </c>
    </row>
    <row r="16" spans="1:18" ht="18" customHeight="1">
      <c r="A16" s="76">
        <v>2548</v>
      </c>
      <c r="B16" s="100">
        <v>271.34</v>
      </c>
      <c r="C16" s="78">
        <v>118.2</v>
      </c>
      <c r="D16" s="79">
        <v>38655</v>
      </c>
      <c r="E16" s="80">
        <v>270.5</v>
      </c>
      <c r="F16" s="81">
        <v>60</v>
      </c>
      <c r="G16" s="82">
        <v>38655</v>
      </c>
      <c r="H16" s="80">
        <v>268.4</v>
      </c>
      <c r="I16" s="81">
        <v>0.2</v>
      </c>
      <c r="J16" s="82">
        <v>38782</v>
      </c>
      <c r="K16" s="84">
        <v>268.4</v>
      </c>
      <c r="L16" s="81">
        <v>0.2</v>
      </c>
      <c r="M16" s="82">
        <v>38782</v>
      </c>
      <c r="N16" s="77">
        <v>105.96441600000003</v>
      </c>
      <c r="O16" s="85">
        <v>3.360109589041097</v>
      </c>
      <c r="Q16" s="101">
        <f t="shared" si="0"/>
        <v>3.0399999999999636</v>
      </c>
      <c r="R16" s="6">
        <f t="shared" si="1"/>
        <v>0.0999999999999659</v>
      </c>
    </row>
    <row r="17" spans="1:18" ht="18" customHeight="1">
      <c r="A17" s="76">
        <v>2549</v>
      </c>
      <c r="B17" s="77">
        <v>270.47</v>
      </c>
      <c r="C17" s="81">
        <v>67.2</v>
      </c>
      <c r="D17" s="79">
        <v>265</v>
      </c>
      <c r="E17" s="80">
        <f>2.11+Q5</f>
        <v>270.41</v>
      </c>
      <c r="F17" s="81">
        <v>63.6</v>
      </c>
      <c r="G17" s="82">
        <v>38616</v>
      </c>
      <c r="H17" s="77">
        <f>0.09+Q5</f>
        <v>268.39</v>
      </c>
      <c r="I17" s="102">
        <v>0.05</v>
      </c>
      <c r="J17" s="79">
        <v>114</v>
      </c>
      <c r="K17" s="80">
        <f>0.09+Q5</f>
        <v>268.39</v>
      </c>
      <c r="L17" s="81">
        <v>0.05</v>
      </c>
      <c r="M17" s="82">
        <v>38829</v>
      </c>
      <c r="N17" s="77">
        <v>121.30992</v>
      </c>
      <c r="O17" s="85">
        <v>3.846701170224</v>
      </c>
      <c r="Q17" s="6">
        <f t="shared" si="0"/>
        <v>2.170000000000016</v>
      </c>
      <c r="R17" s="6">
        <f t="shared" si="1"/>
        <v>0.08999999999997499</v>
      </c>
    </row>
    <row r="18" spans="1:18" ht="18" customHeight="1">
      <c r="A18" s="76">
        <v>2550</v>
      </c>
      <c r="B18" s="77">
        <v>269.6</v>
      </c>
      <c r="C18" s="81">
        <v>26</v>
      </c>
      <c r="D18" s="79">
        <v>180</v>
      </c>
      <c r="E18" s="80">
        <v>269.44</v>
      </c>
      <c r="F18" s="81">
        <v>20.4</v>
      </c>
      <c r="G18" s="79">
        <v>180</v>
      </c>
      <c r="H18" s="84">
        <v>268.37</v>
      </c>
      <c r="I18" s="102">
        <v>0.007</v>
      </c>
      <c r="J18" s="79">
        <v>91</v>
      </c>
      <c r="K18" s="84">
        <v>269.44</v>
      </c>
      <c r="L18" s="81">
        <v>0.01</v>
      </c>
      <c r="M18" s="82">
        <v>38896</v>
      </c>
      <c r="N18" s="77">
        <v>46.75</v>
      </c>
      <c r="O18" s="85">
        <f aca="true" t="shared" si="2" ref="O18:O27">N18*0.0317097</f>
        <v>1.482428475</v>
      </c>
      <c r="Q18" s="6">
        <f t="shared" si="0"/>
        <v>1.3000000000000114</v>
      </c>
      <c r="R18" s="6">
        <f t="shared" si="1"/>
        <v>0.06999999999999318</v>
      </c>
    </row>
    <row r="19" spans="1:18" ht="18" customHeight="1">
      <c r="A19" s="76">
        <v>2551</v>
      </c>
      <c r="B19" s="88">
        <v>270.06</v>
      </c>
      <c r="C19" s="89">
        <v>45.48</v>
      </c>
      <c r="D19" s="79">
        <v>296</v>
      </c>
      <c r="E19" s="91">
        <v>270.01</v>
      </c>
      <c r="F19" s="89">
        <v>432.08</v>
      </c>
      <c r="G19" s="79">
        <v>296</v>
      </c>
      <c r="H19" s="95">
        <v>268.32</v>
      </c>
      <c r="I19" s="94">
        <v>0.02</v>
      </c>
      <c r="J19" s="79">
        <v>105</v>
      </c>
      <c r="K19" s="95">
        <v>268.32</v>
      </c>
      <c r="L19" s="89">
        <v>0.02</v>
      </c>
      <c r="M19" s="82">
        <v>38821</v>
      </c>
      <c r="N19" s="77">
        <v>74.73</v>
      </c>
      <c r="O19" s="85">
        <f t="shared" si="2"/>
        <v>2.369665881</v>
      </c>
      <c r="Q19" s="6">
        <f t="shared" si="0"/>
        <v>1.759999999999991</v>
      </c>
      <c r="R19" s="101">
        <f t="shared" si="1"/>
        <v>0.01999999999998181</v>
      </c>
    </row>
    <row r="20" spans="1:18" ht="18" customHeight="1">
      <c r="A20" s="76">
        <v>2552</v>
      </c>
      <c r="B20" s="88">
        <v>270.2</v>
      </c>
      <c r="C20" s="89">
        <v>63</v>
      </c>
      <c r="D20" s="79">
        <v>280</v>
      </c>
      <c r="E20" s="91">
        <v>269.77</v>
      </c>
      <c r="F20" s="89">
        <v>33.2</v>
      </c>
      <c r="G20" s="79">
        <v>313</v>
      </c>
      <c r="H20" s="95">
        <v>268.41</v>
      </c>
      <c r="I20" s="94">
        <v>0.23</v>
      </c>
      <c r="J20" s="79">
        <v>115</v>
      </c>
      <c r="K20" s="95">
        <v>268.41</v>
      </c>
      <c r="L20" s="89">
        <v>0.23</v>
      </c>
      <c r="M20" s="82">
        <v>38831</v>
      </c>
      <c r="N20" s="77">
        <v>54.25</v>
      </c>
      <c r="O20" s="85">
        <f t="shared" si="2"/>
        <v>1.720251225</v>
      </c>
      <c r="Q20" s="6">
        <f t="shared" si="0"/>
        <v>1.8999999999999773</v>
      </c>
      <c r="R20" s="6">
        <f t="shared" si="1"/>
        <v>0.11000000000001364</v>
      </c>
    </row>
    <row r="21" spans="1:18" ht="18" customHeight="1">
      <c r="A21" s="76">
        <v>2553</v>
      </c>
      <c r="B21" s="88">
        <v>270.27</v>
      </c>
      <c r="C21" s="89">
        <v>61.9</v>
      </c>
      <c r="D21" s="79">
        <v>227</v>
      </c>
      <c r="E21" s="91">
        <v>270.11</v>
      </c>
      <c r="F21" s="89">
        <v>51.6</v>
      </c>
      <c r="G21" s="82">
        <v>40436</v>
      </c>
      <c r="H21" s="93">
        <v>268.391</v>
      </c>
      <c r="I21" s="89">
        <v>0</v>
      </c>
      <c r="J21" s="79">
        <v>40311</v>
      </c>
      <c r="K21" s="91">
        <v>268.396</v>
      </c>
      <c r="L21" s="89">
        <v>0</v>
      </c>
      <c r="M21" s="82">
        <v>40313</v>
      </c>
      <c r="N21" s="77">
        <v>72.08</v>
      </c>
      <c r="O21" s="85">
        <f t="shared" si="2"/>
        <v>2.285635176</v>
      </c>
      <c r="Q21" s="6">
        <f t="shared" si="0"/>
        <v>1.9699999999999704</v>
      </c>
      <c r="R21" s="6">
        <f t="shared" si="1"/>
        <v>0.09100000000000819</v>
      </c>
    </row>
    <row r="22" spans="1:18" ht="18" customHeight="1">
      <c r="A22" s="76">
        <v>2554</v>
      </c>
      <c r="B22" s="88">
        <v>271.185</v>
      </c>
      <c r="C22" s="89">
        <v>100.25</v>
      </c>
      <c r="D22" s="79">
        <v>40756</v>
      </c>
      <c r="E22" s="91">
        <v>270.786</v>
      </c>
      <c r="F22" s="89">
        <v>71.85</v>
      </c>
      <c r="G22" s="82">
        <v>40756</v>
      </c>
      <c r="H22" s="93">
        <v>268.54</v>
      </c>
      <c r="I22" s="94">
        <v>0.35</v>
      </c>
      <c r="J22" s="79">
        <v>40637</v>
      </c>
      <c r="K22" s="95">
        <v>268.55</v>
      </c>
      <c r="L22" s="89">
        <v>0.38</v>
      </c>
      <c r="M22" s="82">
        <v>40637</v>
      </c>
      <c r="N22" s="77">
        <v>182.77</v>
      </c>
      <c r="O22" s="85">
        <f t="shared" si="2"/>
        <v>5.795581869</v>
      </c>
      <c r="Q22" s="6">
        <f t="shared" si="0"/>
        <v>2.884999999999991</v>
      </c>
      <c r="R22" s="6">
        <f t="shared" si="1"/>
        <v>0.2400000000000091</v>
      </c>
    </row>
    <row r="23" spans="1:18" ht="18" customHeight="1">
      <c r="A23" s="76">
        <v>2555</v>
      </c>
      <c r="B23" s="88">
        <v>270.35</v>
      </c>
      <c r="C23" s="89">
        <v>59</v>
      </c>
      <c r="D23" s="79">
        <v>41156</v>
      </c>
      <c r="E23" s="91">
        <v>269.878</v>
      </c>
      <c r="F23" s="89">
        <v>26.3</v>
      </c>
      <c r="G23" s="82">
        <v>41156</v>
      </c>
      <c r="H23" s="88">
        <v>268.7</v>
      </c>
      <c r="I23" s="94">
        <v>0.15</v>
      </c>
      <c r="J23" s="79">
        <v>41020</v>
      </c>
      <c r="K23" s="95">
        <v>268.71</v>
      </c>
      <c r="L23" s="89">
        <v>0.16</v>
      </c>
      <c r="M23" s="82">
        <v>41020</v>
      </c>
      <c r="N23" s="77">
        <v>65.81</v>
      </c>
      <c r="O23" s="85">
        <f t="shared" si="2"/>
        <v>2.0868153570000003</v>
      </c>
      <c r="Q23" s="6">
        <f t="shared" si="0"/>
        <v>2.0500000000000114</v>
      </c>
      <c r="R23" s="6">
        <f t="shared" si="1"/>
        <v>0.39999999999997726</v>
      </c>
    </row>
    <row r="24" spans="1:18" ht="18" customHeight="1">
      <c r="A24" s="76">
        <v>2556</v>
      </c>
      <c r="B24" s="88">
        <v>270.56</v>
      </c>
      <c r="C24" s="89">
        <v>46.7</v>
      </c>
      <c r="D24" s="79">
        <v>41497</v>
      </c>
      <c r="E24" s="91">
        <v>270.19</v>
      </c>
      <c r="F24" s="89">
        <v>29.62</v>
      </c>
      <c r="G24" s="82">
        <v>41497</v>
      </c>
      <c r="H24" s="93">
        <v>268.44</v>
      </c>
      <c r="I24" s="94">
        <v>0.02</v>
      </c>
      <c r="J24" s="79">
        <v>41357</v>
      </c>
      <c r="K24" s="95">
        <v>268.44</v>
      </c>
      <c r="L24" s="89">
        <v>0.02</v>
      </c>
      <c r="M24" s="82">
        <v>41357</v>
      </c>
      <c r="N24" s="77">
        <v>50.27</v>
      </c>
      <c r="O24" s="85">
        <f t="shared" si="2"/>
        <v>1.5940466190000002</v>
      </c>
      <c r="Q24" s="6">
        <f t="shared" si="0"/>
        <v>2.259999999999991</v>
      </c>
      <c r="R24" s="6">
        <f t="shared" si="1"/>
        <v>0.13999999999998636</v>
      </c>
    </row>
    <row r="25" spans="1:18" ht="18" customHeight="1">
      <c r="A25" s="76">
        <v>2557</v>
      </c>
      <c r="B25" s="88">
        <v>270.85</v>
      </c>
      <c r="C25" s="89">
        <v>99.25</v>
      </c>
      <c r="D25" s="79">
        <v>41871</v>
      </c>
      <c r="E25" s="91">
        <v>270.442</v>
      </c>
      <c r="F25" s="89">
        <v>51.4</v>
      </c>
      <c r="G25" s="82">
        <v>41871</v>
      </c>
      <c r="H25" s="93">
        <v>268.42</v>
      </c>
      <c r="I25" s="94">
        <v>0.02</v>
      </c>
      <c r="J25" s="79">
        <v>41733</v>
      </c>
      <c r="K25" s="95">
        <v>268.424</v>
      </c>
      <c r="L25" s="89">
        <v>0.02</v>
      </c>
      <c r="M25" s="82">
        <v>41733</v>
      </c>
      <c r="N25" s="77">
        <v>74.63</v>
      </c>
      <c r="O25" s="85">
        <f t="shared" si="2"/>
        <v>2.3664949109999998</v>
      </c>
      <c r="Q25" s="6">
        <f t="shared" si="0"/>
        <v>2.5500000000000114</v>
      </c>
      <c r="R25" s="6">
        <f t="shared" si="1"/>
        <v>0.12000000000000455</v>
      </c>
    </row>
    <row r="26" spans="1:18" ht="18" customHeight="1">
      <c r="A26" s="76">
        <v>2558</v>
      </c>
      <c r="B26" s="88">
        <v>269.95</v>
      </c>
      <c r="C26" s="89">
        <v>27.1</v>
      </c>
      <c r="D26" s="79">
        <v>42251</v>
      </c>
      <c r="E26" s="91">
        <v>269.7</v>
      </c>
      <c r="F26" s="89">
        <v>12.3</v>
      </c>
      <c r="G26" s="82">
        <v>42266</v>
      </c>
      <c r="H26" s="93">
        <v>268.18</v>
      </c>
      <c r="I26" s="89">
        <v>0</v>
      </c>
      <c r="J26" s="79">
        <v>42094</v>
      </c>
      <c r="K26" s="95">
        <v>268.19</v>
      </c>
      <c r="L26" s="89">
        <v>0</v>
      </c>
      <c r="M26" s="82">
        <v>42094</v>
      </c>
      <c r="N26" s="77">
        <v>23.7</v>
      </c>
      <c r="O26" s="85">
        <f t="shared" si="2"/>
        <v>0.75151989</v>
      </c>
      <c r="Q26" s="6">
        <f t="shared" si="0"/>
        <v>1.6499999999999773</v>
      </c>
      <c r="R26" s="6">
        <f t="shared" si="1"/>
        <v>-0.12000000000000455</v>
      </c>
    </row>
    <row r="27" spans="1:18" ht="18" customHeight="1">
      <c r="A27" s="76">
        <v>2559</v>
      </c>
      <c r="B27" s="88">
        <v>270.35</v>
      </c>
      <c r="C27" s="89">
        <v>52.63</v>
      </c>
      <c r="D27" s="79">
        <v>42631</v>
      </c>
      <c r="E27" s="91">
        <v>269.938</v>
      </c>
      <c r="F27" s="89">
        <v>22.64</v>
      </c>
      <c r="G27" s="82">
        <v>42631</v>
      </c>
      <c r="H27" s="93">
        <v>268.13</v>
      </c>
      <c r="I27" s="89">
        <v>0</v>
      </c>
      <c r="J27" s="79">
        <v>42481</v>
      </c>
      <c r="K27" s="95">
        <v>268.133</v>
      </c>
      <c r="L27" s="89">
        <v>0</v>
      </c>
      <c r="M27" s="82">
        <v>42481</v>
      </c>
      <c r="N27" s="77">
        <v>54.92</v>
      </c>
      <c r="O27" s="85">
        <f t="shared" si="2"/>
        <v>1.741496724</v>
      </c>
      <c r="Q27" s="6">
        <f t="shared" si="0"/>
        <v>2.0500000000000114</v>
      </c>
      <c r="R27" s="6">
        <f t="shared" si="1"/>
        <v>-0.17000000000001592</v>
      </c>
    </row>
    <row r="28" spans="1:18" ht="18" customHeight="1">
      <c r="A28" s="76">
        <v>2560</v>
      </c>
      <c r="B28" s="88">
        <v>269.82</v>
      </c>
      <c r="C28" s="89">
        <v>29.04</v>
      </c>
      <c r="D28" s="90">
        <v>43332</v>
      </c>
      <c r="E28" s="91">
        <v>269.72</v>
      </c>
      <c r="F28" s="89">
        <v>21.46</v>
      </c>
      <c r="G28" s="92">
        <v>43351</v>
      </c>
      <c r="H28" s="93">
        <v>269.08</v>
      </c>
      <c r="I28" s="94">
        <v>0.06</v>
      </c>
      <c r="J28" s="90">
        <v>43135</v>
      </c>
      <c r="K28" s="95">
        <v>269.08</v>
      </c>
      <c r="L28" s="89">
        <v>0.06</v>
      </c>
      <c r="M28" s="92">
        <v>43144</v>
      </c>
      <c r="N28" s="77">
        <v>113.7</v>
      </c>
      <c r="O28" s="85">
        <v>3.61</v>
      </c>
      <c r="Q28" s="1">
        <v>1.5199999999999818</v>
      </c>
      <c r="R28" s="6">
        <f t="shared" si="1"/>
        <v>0.7799999999999727</v>
      </c>
    </row>
    <row r="29" spans="1:18" ht="18" customHeight="1">
      <c r="A29" s="76">
        <v>2561</v>
      </c>
      <c r="B29" s="88">
        <v>270.86</v>
      </c>
      <c r="C29" s="89">
        <v>91.8</v>
      </c>
      <c r="D29" s="90">
        <v>43695</v>
      </c>
      <c r="E29" s="91">
        <v>270.47</v>
      </c>
      <c r="F29" s="89">
        <v>61.74</v>
      </c>
      <c r="G29" s="92">
        <v>43695</v>
      </c>
      <c r="H29" s="93">
        <v>269.39</v>
      </c>
      <c r="I29" s="94">
        <v>0.18</v>
      </c>
      <c r="J29" s="90">
        <v>43555</v>
      </c>
      <c r="K29" s="95">
        <v>269.39</v>
      </c>
      <c r="L29" s="89">
        <v>0.18</v>
      </c>
      <c r="M29" s="92">
        <v>43553</v>
      </c>
      <c r="N29" s="77">
        <v>99.26</v>
      </c>
      <c r="O29" s="85">
        <v>3.15</v>
      </c>
      <c r="Q29" s="1">
        <v>2.56</v>
      </c>
      <c r="R29" s="1">
        <v>1.09</v>
      </c>
    </row>
    <row r="30" spans="1:18" ht="18" customHeight="1">
      <c r="A30" s="76">
        <v>2562</v>
      </c>
      <c r="B30" s="88">
        <v>270.07</v>
      </c>
      <c r="C30" s="89">
        <v>34.04</v>
      </c>
      <c r="D30" s="90">
        <v>44053</v>
      </c>
      <c r="E30" s="91">
        <v>269.81</v>
      </c>
      <c r="F30" s="89">
        <v>16.94</v>
      </c>
      <c r="G30" s="92">
        <v>44075</v>
      </c>
      <c r="H30" s="93">
        <v>268.34</v>
      </c>
      <c r="I30" s="94">
        <v>0.01</v>
      </c>
      <c r="J30" s="90">
        <v>43917</v>
      </c>
      <c r="K30" s="95">
        <v>268.34</v>
      </c>
      <c r="L30" s="89">
        <v>0.01</v>
      </c>
      <c r="M30" s="92">
        <v>43917</v>
      </c>
      <c r="N30" s="77">
        <v>47.85</v>
      </c>
      <c r="O30" s="85">
        <v>1.52</v>
      </c>
      <c r="Q30" s="1">
        <v>1.77</v>
      </c>
      <c r="R30" s="1">
        <v>0.04</v>
      </c>
    </row>
    <row r="31" spans="1:15" ht="18" customHeight="1">
      <c r="A31" s="76"/>
      <c r="B31" s="88"/>
      <c r="C31" s="89"/>
      <c r="D31" s="90"/>
      <c r="E31" s="91"/>
      <c r="F31" s="89"/>
      <c r="G31" s="92"/>
      <c r="H31" s="93"/>
      <c r="I31" s="94"/>
      <c r="J31" s="90"/>
      <c r="K31" s="95"/>
      <c r="L31" s="89"/>
      <c r="M31" s="92"/>
      <c r="N31" s="77"/>
      <c r="O31" s="85"/>
    </row>
    <row r="32" spans="1:15" ht="18" customHeight="1">
      <c r="A32" s="76"/>
      <c r="B32" s="88"/>
      <c r="C32" s="89"/>
      <c r="D32" s="90"/>
      <c r="E32" s="91"/>
      <c r="F32" s="89"/>
      <c r="G32" s="92"/>
      <c r="H32" s="93"/>
      <c r="I32" s="94"/>
      <c r="J32" s="90"/>
      <c r="K32" s="95"/>
      <c r="L32" s="89"/>
      <c r="M32" s="92"/>
      <c r="N32" s="77"/>
      <c r="O32" s="85"/>
    </row>
    <row r="33" spans="1:15" ht="18" customHeight="1">
      <c r="A33" s="76"/>
      <c r="B33" s="88"/>
      <c r="C33" s="89"/>
      <c r="D33" s="90"/>
      <c r="E33" s="91"/>
      <c r="F33" s="89"/>
      <c r="G33" s="92"/>
      <c r="H33" s="93"/>
      <c r="I33" s="94"/>
      <c r="J33" s="90"/>
      <c r="K33" s="95"/>
      <c r="L33" s="89"/>
      <c r="M33" s="92"/>
      <c r="N33" s="77"/>
      <c r="O33" s="85"/>
    </row>
    <row r="34" spans="1:15" ht="18" customHeight="1">
      <c r="A34" s="76"/>
      <c r="B34" s="88"/>
      <c r="C34" s="89"/>
      <c r="D34" s="90"/>
      <c r="E34" s="91"/>
      <c r="F34" s="89"/>
      <c r="G34" s="92"/>
      <c r="H34" s="93"/>
      <c r="I34" s="94"/>
      <c r="J34" s="90"/>
      <c r="K34" s="95"/>
      <c r="L34" s="89"/>
      <c r="M34" s="92"/>
      <c r="N34" s="77"/>
      <c r="O34" s="85"/>
    </row>
    <row r="35" spans="1:15" ht="18" customHeight="1">
      <c r="A35" s="76"/>
      <c r="B35" s="88"/>
      <c r="C35" s="89"/>
      <c r="D35" s="90"/>
      <c r="E35" s="91"/>
      <c r="F35" s="89"/>
      <c r="G35" s="92"/>
      <c r="H35" s="93"/>
      <c r="I35" s="94"/>
      <c r="J35" s="90"/>
      <c r="K35" s="95"/>
      <c r="L35" s="89"/>
      <c r="M35" s="92"/>
      <c r="N35" s="77"/>
      <c r="O35" s="85"/>
    </row>
    <row r="36" spans="1:15" ht="18" customHeight="1">
      <c r="A36" s="76"/>
      <c r="B36" s="88"/>
      <c r="C36" s="89"/>
      <c r="D36" s="90"/>
      <c r="E36" s="91"/>
      <c r="F36" s="89"/>
      <c r="G36" s="92"/>
      <c r="H36" s="93"/>
      <c r="I36" s="94"/>
      <c r="J36" s="90"/>
      <c r="K36" s="95"/>
      <c r="L36" s="89"/>
      <c r="M36" s="92"/>
      <c r="N36" s="77"/>
      <c r="O36" s="85"/>
    </row>
    <row r="37" spans="1:15" ht="18" customHeight="1">
      <c r="A37" s="76"/>
      <c r="B37" s="88"/>
      <c r="C37" s="89"/>
      <c r="D37" s="90"/>
      <c r="E37" s="91"/>
      <c r="F37" s="89"/>
      <c r="G37" s="92"/>
      <c r="H37" s="93"/>
      <c r="I37" s="94"/>
      <c r="J37" s="90"/>
      <c r="K37" s="95"/>
      <c r="L37" s="89"/>
      <c r="M37" s="92"/>
      <c r="N37" s="77"/>
      <c r="O37" s="85"/>
    </row>
    <row r="38" spans="1:15" ht="18" customHeight="1">
      <c r="A38" s="76"/>
      <c r="B38" s="88"/>
      <c r="C38" s="89"/>
      <c r="D38" s="103"/>
      <c r="E38" s="91"/>
      <c r="F38" s="89"/>
      <c r="G38" s="92"/>
      <c r="H38" s="93"/>
      <c r="I38" s="94"/>
      <c r="J38" s="90"/>
      <c r="K38" s="95"/>
      <c r="L38" s="89"/>
      <c r="M38" s="92"/>
      <c r="N38" s="77"/>
      <c r="O38" s="85"/>
    </row>
    <row r="39" spans="1:15" ht="18" customHeight="1">
      <c r="A39" s="76"/>
      <c r="B39" s="88"/>
      <c r="C39" s="89"/>
      <c r="D39" s="103"/>
      <c r="E39" s="91"/>
      <c r="F39" s="89"/>
      <c r="G39" s="96"/>
      <c r="H39" s="93"/>
      <c r="I39" s="94"/>
      <c r="J39" s="90"/>
      <c r="K39" s="95"/>
      <c r="L39" s="89"/>
      <c r="M39" s="92"/>
      <c r="N39" s="77"/>
      <c r="O39" s="85"/>
    </row>
    <row r="40" spans="1:15" ht="22.5" customHeight="1">
      <c r="A40" s="104"/>
      <c r="B40" s="105"/>
      <c r="C40" s="106" t="s">
        <v>20</v>
      </c>
      <c r="D40" s="107"/>
      <c r="E40" s="108"/>
      <c r="F40" s="109"/>
      <c r="G40" s="110"/>
      <c r="H40" s="111"/>
      <c r="I40" s="112"/>
      <c r="J40" s="113"/>
      <c r="K40" s="114"/>
      <c r="L40" s="109"/>
      <c r="M40" s="115"/>
      <c r="N40" s="116"/>
      <c r="O40" s="117"/>
    </row>
    <row r="41" spans="2:12" ht="19.5">
      <c r="B41" s="1"/>
      <c r="C41" s="1"/>
      <c r="F41" s="1"/>
      <c r="H41" s="1"/>
      <c r="I41" s="1"/>
      <c r="K41" s="1"/>
      <c r="L41" s="1"/>
    </row>
  </sheetData>
  <sheetProtection/>
  <printOptions/>
  <pageMargins left="0.91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2010-12-01T06:08:24Z</cp:lastPrinted>
  <dcterms:created xsi:type="dcterms:W3CDTF">1994-01-31T08:04:27Z</dcterms:created>
  <dcterms:modified xsi:type="dcterms:W3CDTF">2020-06-08T07:06:05Z</dcterms:modified>
  <cp:category/>
  <cp:version/>
  <cp:contentType/>
  <cp:contentStatus/>
</cp:coreProperties>
</file>