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45" windowWidth="7500" windowHeight="8145" activeTab="0"/>
  </bookViews>
  <sheets>
    <sheet name="W.3A" sheetId="1" r:id="rId1"/>
    <sheet name="เฉลี่ย5ปี" sheetId="2" r:id="rId2"/>
  </sheets>
  <definedNames/>
  <calcPr fullCalcOnLoad="1"/>
</workbook>
</file>

<file path=xl/sharedStrings.xml><?xml version="1.0" encoding="utf-8"?>
<sst xmlns="http://schemas.openxmlformats.org/spreadsheetml/2006/main" count="54" uniqueCount="32">
  <si>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</si>
  <si>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</si>
  <si>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</si>
  <si>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</si>
  <si>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</si>
  <si>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</si>
  <si>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</si>
  <si>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</si>
  <si>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</si>
  <si>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</si>
  <si>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</si>
  <si>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</si>
  <si>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</si>
  <si>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</si>
  <si>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</si>
  <si>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</si>
  <si>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เฉลี่ย</t>
  </si>
  <si>
    <t>ต่ำสุด</t>
  </si>
  <si>
    <t xml:space="preserve">ปริมาณตะกอน </t>
  </si>
  <si>
    <t xml:space="preserve">สูงสุด </t>
  </si>
  <si>
    <t>Sediment  Yield  :</t>
  </si>
  <si>
    <t>ปริมาณตะกอนรายปีเฉลี่ย</t>
  </si>
  <si>
    <t>=</t>
  </si>
  <si>
    <t>D.A.</t>
  </si>
  <si>
    <t>ไม่มีในC-from</t>
  </si>
  <si>
    <t>ไม่มีในคำสั่งปีน้ำ</t>
  </si>
  <si>
    <t>เฉลี่ยตะกอน5ปี</t>
  </si>
  <si>
    <t>ตัน</t>
  </si>
  <si>
    <t>ตัน/ตร.กม.</t>
  </si>
  <si>
    <t>แม่น้ำวัง สถานี W.3A  บ้านดอนชัย อ.เถิน จ.ลำปาง</t>
  </si>
  <si>
    <t>พื้นที่รับน้ำ 8,924 ตร.กม.</t>
  </si>
  <si>
    <r>
      <t>หมายเหตุ</t>
    </r>
    <r>
      <rPr>
        <sz val="12"/>
        <rFont val="TH SarabunPSK"/>
        <family val="2"/>
      </rPr>
      <t xml:space="preserve"> 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</si>
</sst>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_)"/>
    <numFmt numFmtId="189" formatCode="#,##0.0"/>
    <numFmt numFmtId="190" formatCode="0.000"/>
  </numFmts>
  <fonts count="44">
    <font>
      <sz val="14"/>
      <name val="Cordia New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1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87" fontId="1" fillId="0" borderId="0" xfId="0" applyNumberFormat="1" applyFont="1" applyAlignment="1">
      <alignment horizontal="centerContinuous"/>
    </xf>
    <xf numFmtId="2" fontId="1" fillId="0" borderId="0" xfId="0" applyNumberFormat="1" applyFont="1" applyAlignment="1">
      <alignment horizontal="centerContinuous"/>
    </xf>
    <xf numFmtId="0" fontId="1" fillId="0" borderId="0" xfId="0" applyFont="1" applyAlignment="1">
      <alignment/>
    </xf>
    <xf numFmtId="1" fontId="4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87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87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87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9" xfId="0" applyFont="1" applyBorder="1" applyAlignment="1">
      <alignment horizontal="right"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22" xfId="0" applyFont="1" applyBorder="1" applyAlignment="1">
      <alignment/>
    </xf>
    <xf numFmtId="187" fontId="6" fillId="0" borderId="23" xfId="0" applyNumberFormat="1" applyFont="1" applyBorder="1" applyAlignment="1">
      <alignment/>
    </xf>
    <xf numFmtId="2" fontId="6" fillId="0" borderId="24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87" fontId="6" fillId="0" borderId="26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187" fontId="6" fillId="0" borderId="29" xfId="0" applyNumberFormat="1" applyFont="1" applyBorder="1" applyAlignment="1">
      <alignment/>
    </xf>
    <xf numFmtId="2" fontId="6" fillId="0" borderId="30" xfId="0" applyNumberFormat="1" applyFont="1" applyBorder="1" applyAlignment="1">
      <alignment horizontal="center"/>
    </xf>
    <xf numFmtId="0" fontId="6" fillId="0" borderId="31" xfId="0" applyFont="1" applyBorder="1" applyAlignment="1">
      <alignment horizontal="left"/>
    </xf>
    <xf numFmtId="187" fontId="6" fillId="0" borderId="32" xfId="0" applyNumberFormat="1" applyFont="1" applyBorder="1" applyAlignment="1">
      <alignment/>
    </xf>
    <xf numFmtId="187" fontId="6" fillId="0" borderId="33" xfId="0" applyNumberFormat="1" applyFont="1" applyBorder="1" applyAlignment="1">
      <alignment/>
    </xf>
    <xf numFmtId="0" fontId="6" fillId="0" borderId="31" xfId="0" applyFont="1" applyBorder="1" applyAlignment="1">
      <alignment/>
    </xf>
    <xf numFmtId="187" fontId="5" fillId="0" borderId="0" xfId="0" applyNumberFormat="1" applyFont="1" applyBorder="1" applyAlignment="1">
      <alignment horizontal="left"/>
    </xf>
    <xf numFmtId="187" fontId="6" fillId="0" borderId="0" xfId="0" applyNumberFormat="1" applyFont="1" applyBorder="1" applyAlignment="1">
      <alignment horizontal="centerContinuous"/>
    </xf>
    <xf numFmtId="2" fontId="6" fillId="0" borderId="0" xfId="0" applyNumberFormat="1" applyFont="1" applyBorder="1" applyAlignment="1">
      <alignment horizontal="center"/>
    </xf>
    <xf numFmtId="187" fontId="6" fillId="0" borderId="33" xfId="0" applyNumberFormat="1" applyFont="1" applyBorder="1" applyAlignment="1">
      <alignment horizontal="centerContinuous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187" fontId="7" fillId="0" borderId="35" xfId="0" applyNumberFormat="1" applyFont="1" applyBorder="1" applyAlignment="1">
      <alignment horizontal="left"/>
    </xf>
    <xf numFmtId="0" fontId="6" fillId="0" borderId="36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centerContinuous"/>
    </xf>
    <xf numFmtId="187" fontId="9" fillId="0" borderId="0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4" fontId="8" fillId="0" borderId="26" xfId="0" applyNumberFormat="1" applyFont="1" applyBorder="1" applyAlignment="1">
      <alignment/>
    </xf>
    <xf numFmtId="4" fontId="8" fillId="0" borderId="27" xfId="0" applyNumberFormat="1" applyFont="1" applyBorder="1" applyAlignment="1">
      <alignment/>
    </xf>
    <xf numFmtId="0" fontId="8" fillId="0" borderId="0" xfId="0" applyFont="1" applyAlignment="1">
      <alignment/>
    </xf>
    <xf numFmtId="4" fontId="8" fillId="0" borderId="26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" fontId="8" fillId="0" borderId="0" xfId="0" applyNumberFormat="1" applyFont="1" applyAlignment="1" applyProtection="1">
      <alignment horizontal="right" vertical="center"/>
      <protection/>
    </xf>
    <xf numFmtId="4" fontId="8" fillId="0" borderId="26" xfId="0" applyNumberFormat="1" applyFont="1" applyBorder="1" applyAlignment="1" applyProtection="1">
      <alignment horizontal="right" vertical="center"/>
      <protection/>
    </xf>
    <xf numFmtId="0" fontId="8" fillId="0" borderId="25" xfId="0" applyFont="1" applyBorder="1" applyAlignment="1">
      <alignment/>
    </xf>
    <xf numFmtId="1" fontId="8" fillId="0" borderId="37" xfId="0" applyNumberFormat="1" applyFont="1" applyBorder="1" applyAlignment="1">
      <alignment horizontal="center"/>
    </xf>
    <xf numFmtId="4" fontId="8" fillId="0" borderId="38" xfId="0" applyNumberFormat="1" applyFont="1" applyBorder="1" applyAlignment="1">
      <alignment/>
    </xf>
    <xf numFmtId="4" fontId="8" fillId="0" borderId="39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187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8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187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8" fillId="0" borderId="4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3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40</xdr:row>
      <xdr:rowOff>0</xdr:rowOff>
    </xdr:from>
    <xdr:to>
      <xdr:col>7</xdr:col>
      <xdr:colOff>276225</xdr:colOff>
      <xdr:row>40</xdr:row>
      <xdr:rowOff>0</xdr:rowOff>
    </xdr:to>
    <xdr:sp>
      <xdr:nvSpPr>
        <xdr:cNvPr id="1" name="Line 1"/>
        <xdr:cNvSpPr>
          <a:spLocks/>
        </xdr:cNvSpPr>
      </xdr:nvSpPr>
      <xdr:spPr>
        <a:xfrm>
          <a:off x="1990725" y="10534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</xdr:colOff>
      <xdr:row>39</xdr:row>
      <xdr:rowOff>247650</xdr:rowOff>
    </xdr:from>
    <xdr:to>
      <xdr:col>10</xdr:col>
      <xdr:colOff>428625</xdr:colOff>
      <xdr:row>39</xdr:row>
      <xdr:rowOff>247650</xdr:rowOff>
    </xdr:to>
    <xdr:sp>
      <xdr:nvSpPr>
        <xdr:cNvPr id="2" name="Line 2"/>
        <xdr:cNvSpPr>
          <a:spLocks/>
        </xdr:cNvSpPr>
      </xdr:nvSpPr>
      <xdr:spPr>
        <a:xfrm>
          <a:off x="4610100" y="105251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1">
      <selection activeCell="P5" sqref="P5"/>
    </sheetView>
  </sheetViews>
  <sheetFormatPr defaultColWidth="9.140625" defaultRowHeight="21.75"/>
  <cols>
    <col min="1" max="1" width="5.140625" style="24" customWidth="1"/>
    <col min="2" max="2" width="7.140625" style="24" customWidth="1"/>
    <col min="3" max="3" width="8.00390625" style="24" customWidth="1"/>
    <col min="4" max="5" width="7.28125" style="24" customWidth="1"/>
    <col min="6" max="6" width="8.00390625" style="24" customWidth="1"/>
    <col min="7" max="7" width="8.8515625" style="24" customWidth="1"/>
    <col min="8" max="8" width="9.140625" style="24" customWidth="1"/>
    <col min="9" max="9" width="7.421875" style="24" customWidth="1"/>
    <col min="10" max="10" width="7.28125" style="24" customWidth="1"/>
    <col min="11" max="13" width="6.7109375" style="24" customWidth="1"/>
    <col min="14" max="14" width="15.00390625" style="24" customWidth="1"/>
    <col min="15" max="16384" width="9.140625" style="24" customWidth="1"/>
  </cols>
  <sheetData>
    <row r="1" spans="1:14" s="3" customFormat="1" ht="21">
      <c r="A1" s="4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2:14" ht="18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7" ht="26.25" customHeight="1">
      <c r="A3" s="64" t="s">
        <v>29</v>
      </c>
      <c r="B3" s="65"/>
      <c r="C3" s="64"/>
      <c r="D3" s="64"/>
      <c r="E3" s="64"/>
      <c r="F3" s="64"/>
      <c r="G3" s="64"/>
      <c r="H3" s="64"/>
      <c r="I3" s="64"/>
      <c r="J3" s="64"/>
      <c r="K3" s="64"/>
      <c r="L3" s="67" t="s">
        <v>30</v>
      </c>
      <c r="M3" s="67"/>
      <c r="N3" s="67"/>
      <c r="Q3" s="25">
        <v>8924</v>
      </c>
    </row>
    <row r="4" ht="26.25" customHeight="1"/>
    <row r="5" spans="1:14" ht="23.25" customHeight="1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 t="s">
        <v>18</v>
      </c>
    </row>
    <row r="6" spans="1:14" ht="23.25" customHeight="1">
      <c r="A6" s="30" t="s">
        <v>1</v>
      </c>
      <c r="B6" s="31" t="s">
        <v>2</v>
      </c>
      <c r="C6" s="31" t="s">
        <v>3</v>
      </c>
      <c r="D6" s="31" t="s">
        <v>4</v>
      </c>
      <c r="E6" s="31" t="s">
        <v>5</v>
      </c>
      <c r="F6" s="31" t="s">
        <v>6</v>
      </c>
      <c r="G6" s="31" t="s">
        <v>7</v>
      </c>
      <c r="H6" s="31" t="s">
        <v>8</v>
      </c>
      <c r="I6" s="31" t="s">
        <v>9</v>
      </c>
      <c r="J6" s="31" t="s">
        <v>10</v>
      </c>
      <c r="K6" s="31" t="s">
        <v>11</v>
      </c>
      <c r="L6" s="31" t="s">
        <v>12</v>
      </c>
      <c r="M6" s="31" t="s">
        <v>13</v>
      </c>
      <c r="N6" s="32" t="s">
        <v>14</v>
      </c>
    </row>
    <row r="7" spans="1:14" ht="23.25" customHeight="1">
      <c r="A7" s="33" t="s">
        <v>15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5" t="s">
        <v>27</v>
      </c>
    </row>
    <row r="8" spans="1:14" s="54" customFormat="1" ht="20.25" customHeight="1">
      <c r="A8" s="51">
        <v>2540</v>
      </c>
      <c r="B8" s="52">
        <v>305.4</v>
      </c>
      <c r="C8" s="52">
        <v>232.3</v>
      </c>
      <c r="D8" s="52">
        <v>280.6</v>
      </c>
      <c r="E8" s="52">
        <v>416.5</v>
      </c>
      <c r="F8" s="52">
        <v>3210.2</v>
      </c>
      <c r="G8" s="52">
        <v>14614.3</v>
      </c>
      <c r="H8" s="52">
        <v>44187.7</v>
      </c>
      <c r="I8" s="52">
        <v>1383.6</v>
      </c>
      <c r="J8" s="52">
        <v>738.8</v>
      </c>
      <c r="K8" s="52">
        <v>203.3</v>
      </c>
      <c r="L8" s="52">
        <v>90.9</v>
      </c>
      <c r="M8" s="52">
        <v>65.2</v>
      </c>
      <c r="N8" s="53">
        <f>SUM(A8:M8)</f>
        <v>68268.8</v>
      </c>
    </row>
    <row r="9" spans="1:17" s="54" customFormat="1" ht="20.25" customHeight="1">
      <c r="A9" s="51">
        <v>2541</v>
      </c>
      <c r="B9" s="52">
        <v>248</v>
      </c>
      <c r="C9" s="52">
        <v>487</v>
      </c>
      <c r="D9" s="52">
        <v>94</v>
      </c>
      <c r="E9" s="52">
        <v>1793</v>
      </c>
      <c r="F9" s="52">
        <v>3623</v>
      </c>
      <c r="G9" s="52">
        <v>30294</v>
      </c>
      <c r="H9" s="52">
        <v>2636</v>
      </c>
      <c r="I9" s="52">
        <v>1096</v>
      </c>
      <c r="J9" s="52">
        <v>285</v>
      </c>
      <c r="K9" s="52">
        <v>135</v>
      </c>
      <c r="L9" s="52">
        <v>41</v>
      </c>
      <c r="M9" s="52">
        <v>479</v>
      </c>
      <c r="N9" s="53">
        <f aca="true" t="shared" si="0" ref="N9:N14">SUM(A9:M9)</f>
        <v>43752</v>
      </c>
      <c r="Q9" s="54" t="s">
        <v>15</v>
      </c>
    </row>
    <row r="10" spans="1:14" s="54" customFormat="1" ht="20.25" customHeight="1">
      <c r="A10" s="51">
        <v>2542</v>
      </c>
      <c r="B10" s="52">
        <v>1127</v>
      </c>
      <c r="C10" s="52">
        <v>2700</v>
      </c>
      <c r="D10" s="52">
        <v>2276</v>
      </c>
      <c r="E10" s="52">
        <v>1690</v>
      </c>
      <c r="F10" s="52">
        <v>3630</v>
      </c>
      <c r="G10" s="52">
        <v>113665</v>
      </c>
      <c r="H10" s="52">
        <v>35823</v>
      </c>
      <c r="I10" s="52">
        <v>51824</v>
      </c>
      <c r="J10" s="52">
        <v>2693</v>
      </c>
      <c r="K10" s="52">
        <v>916</v>
      </c>
      <c r="L10" s="52">
        <v>637</v>
      </c>
      <c r="M10" s="52">
        <v>507</v>
      </c>
      <c r="N10" s="53">
        <f t="shared" si="0"/>
        <v>220030</v>
      </c>
    </row>
    <row r="11" spans="1:14" s="54" customFormat="1" ht="20.25" customHeight="1">
      <c r="A11" s="51">
        <v>2543</v>
      </c>
      <c r="B11" s="55">
        <v>730.1</v>
      </c>
      <c r="C11" s="55">
        <v>17625.2</v>
      </c>
      <c r="D11" s="55">
        <v>36833.8</v>
      </c>
      <c r="E11" s="55">
        <v>6026.3</v>
      </c>
      <c r="F11" s="55">
        <v>18712.4</v>
      </c>
      <c r="G11" s="55">
        <v>58403.1</v>
      </c>
      <c r="H11" s="55">
        <v>25451.5</v>
      </c>
      <c r="I11" s="55">
        <v>9006.4</v>
      </c>
      <c r="J11" s="55">
        <v>885</v>
      </c>
      <c r="K11" s="55">
        <v>454.2</v>
      </c>
      <c r="L11" s="55">
        <v>306.5</v>
      </c>
      <c r="M11" s="55">
        <v>828.2</v>
      </c>
      <c r="N11" s="53">
        <f t="shared" si="0"/>
        <v>177805.70000000004</v>
      </c>
    </row>
    <row r="12" spans="1:14" s="54" customFormat="1" ht="20.25" customHeight="1">
      <c r="A12" s="51">
        <v>2544</v>
      </c>
      <c r="B12" s="55">
        <v>440.9635517871013</v>
      </c>
      <c r="C12" s="55">
        <v>7549.604527924655</v>
      </c>
      <c r="D12" s="55">
        <v>821.648327200511</v>
      </c>
      <c r="E12" s="55">
        <v>5727.139031522518</v>
      </c>
      <c r="F12" s="55">
        <v>90873.31309965836</v>
      </c>
      <c r="G12" s="55">
        <v>34338.99309764626</v>
      </c>
      <c r="H12" s="55">
        <v>53560.18509571576</v>
      </c>
      <c r="I12" s="55">
        <v>29087.425817373012</v>
      </c>
      <c r="J12" s="55">
        <v>1538.6408148679998</v>
      </c>
      <c r="K12" s="55">
        <v>1149.7559308124557</v>
      </c>
      <c r="L12" s="55">
        <v>713.9941188252026</v>
      </c>
      <c r="M12" s="55">
        <v>372.76248802617164</v>
      </c>
      <c r="N12" s="53">
        <f t="shared" si="0"/>
        <v>228718.42590136002</v>
      </c>
    </row>
    <row r="13" spans="1:14" s="54" customFormat="1" ht="20.25" customHeight="1">
      <c r="A13" s="51">
        <v>2545</v>
      </c>
      <c r="B13" s="55">
        <v>168</v>
      </c>
      <c r="C13" s="55">
        <v>5333</v>
      </c>
      <c r="D13" s="55">
        <v>8923</v>
      </c>
      <c r="E13" s="55">
        <v>3120</v>
      </c>
      <c r="F13" s="55">
        <v>21449</v>
      </c>
      <c r="G13" s="55">
        <v>267010</v>
      </c>
      <c r="H13" s="55">
        <v>43183</v>
      </c>
      <c r="I13" s="55">
        <v>50350</v>
      </c>
      <c r="J13" s="55">
        <v>16435</v>
      </c>
      <c r="K13" s="55">
        <v>3730</v>
      </c>
      <c r="L13" s="55">
        <v>1406</v>
      </c>
      <c r="M13" s="55">
        <v>1330</v>
      </c>
      <c r="N13" s="53">
        <f t="shared" si="0"/>
        <v>424982</v>
      </c>
    </row>
    <row r="14" spans="1:14" s="54" customFormat="1" ht="20.25" customHeight="1">
      <c r="A14" s="51">
        <v>2546</v>
      </c>
      <c r="B14" s="55">
        <v>570</v>
      </c>
      <c r="C14" s="55">
        <v>1930</v>
      </c>
      <c r="D14" s="55">
        <v>1960</v>
      </c>
      <c r="E14" s="55">
        <v>4350</v>
      </c>
      <c r="F14" s="55">
        <v>8460</v>
      </c>
      <c r="G14" s="55">
        <v>104880</v>
      </c>
      <c r="H14" s="55">
        <v>6200</v>
      </c>
      <c r="I14" s="55">
        <v>970</v>
      </c>
      <c r="J14" s="55">
        <v>100</v>
      </c>
      <c r="K14" s="55">
        <v>320</v>
      </c>
      <c r="L14" s="55">
        <v>170</v>
      </c>
      <c r="M14" s="55">
        <v>120</v>
      </c>
      <c r="N14" s="53">
        <f t="shared" si="0"/>
        <v>132576</v>
      </c>
    </row>
    <row r="15" spans="1:14" s="54" customFormat="1" ht="20.25" customHeight="1">
      <c r="A15" s="51">
        <v>2547</v>
      </c>
      <c r="B15" s="70" t="s">
        <v>24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2"/>
    </row>
    <row r="16" spans="1:14" s="54" customFormat="1" ht="20.25" customHeight="1">
      <c r="A16" s="51">
        <v>2548</v>
      </c>
      <c r="B16" s="55">
        <v>238.4366309210379</v>
      </c>
      <c r="C16" s="55">
        <v>157.38876989438393</v>
      </c>
      <c r="D16" s="55">
        <v>620.9108847259731</v>
      </c>
      <c r="E16" s="55">
        <v>4039.6547679653345</v>
      </c>
      <c r="F16" s="55">
        <v>15038.81955415337</v>
      </c>
      <c r="G16" s="55">
        <v>169991.83678937738</v>
      </c>
      <c r="H16" s="55">
        <v>77301.60209261715</v>
      </c>
      <c r="I16" s="55">
        <v>18988.699185772908</v>
      </c>
      <c r="J16" s="55">
        <v>3027.6156850582433</v>
      </c>
      <c r="K16" s="55">
        <v>1115.644389903658</v>
      </c>
      <c r="L16" s="55">
        <v>643.4088610039316</v>
      </c>
      <c r="M16" s="55">
        <v>636.4011114896056</v>
      </c>
      <c r="N16" s="56">
        <f>SUM(A16:M16)</f>
        <v>294348.418722883</v>
      </c>
    </row>
    <row r="17" spans="1:14" s="54" customFormat="1" ht="20.25" customHeight="1">
      <c r="A17" s="51">
        <v>2549</v>
      </c>
      <c r="B17" s="70" t="s">
        <v>25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2"/>
    </row>
    <row r="18" spans="1:14" s="54" customFormat="1" ht="20.25" customHeight="1">
      <c r="A18" s="51">
        <v>2550</v>
      </c>
      <c r="B18" s="55">
        <v>648.940337866341</v>
      </c>
      <c r="C18" s="55">
        <v>63669.409921794446</v>
      </c>
      <c r="D18" s="55">
        <v>11980.642465279234</v>
      </c>
      <c r="E18" s="55">
        <v>12152.829119786247</v>
      </c>
      <c r="F18" s="55">
        <v>18162.08817930624</v>
      </c>
      <c r="G18" s="55">
        <v>66121.65091952258</v>
      </c>
      <c r="H18" s="55">
        <v>26076.837564413687</v>
      </c>
      <c r="I18" s="55">
        <v>5704.367562063134</v>
      </c>
      <c r="J18" s="55">
        <v>127.63306488354726</v>
      </c>
      <c r="K18" s="55">
        <v>300.56012729796936</v>
      </c>
      <c r="L18" s="55">
        <v>194.26421687547096</v>
      </c>
      <c r="M18" s="55">
        <v>165.58656999779384</v>
      </c>
      <c r="N18" s="56">
        <f>SUM(A18:M18)</f>
        <v>207854.81004908672</v>
      </c>
    </row>
    <row r="19" spans="1:14" s="54" customFormat="1" ht="20.25" customHeight="1">
      <c r="A19" s="51">
        <v>2551</v>
      </c>
      <c r="B19" s="57">
        <v>364</v>
      </c>
      <c r="C19" s="58">
        <v>682</v>
      </c>
      <c r="D19" s="58">
        <v>806</v>
      </c>
      <c r="E19" s="58">
        <v>490</v>
      </c>
      <c r="F19" s="58">
        <v>1789</v>
      </c>
      <c r="G19" s="58">
        <v>36493</v>
      </c>
      <c r="H19" s="58">
        <v>45547</v>
      </c>
      <c r="I19" s="58">
        <v>53139</v>
      </c>
      <c r="J19" s="58">
        <v>1253</v>
      </c>
      <c r="K19" s="58">
        <v>1853</v>
      </c>
      <c r="L19" s="58">
        <v>1086</v>
      </c>
      <c r="M19" s="58">
        <v>1154</v>
      </c>
      <c r="N19" s="56">
        <f aca="true" t="shared" si="1" ref="N19:N32">SUM(A19:M19)</f>
        <v>147207</v>
      </c>
    </row>
    <row r="20" spans="1:14" s="54" customFormat="1" ht="20.25" customHeight="1">
      <c r="A20" s="51">
        <v>2552</v>
      </c>
      <c r="B20" s="55">
        <v>793.1244243973628</v>
      </c>
      <c r="C20" s="55">
        <v>1021.5246347552895</v>
      </c>
      <c r="D20" s="55">
        <v>3839.1032207676794</v>
      </c>
      <c r="E20" s="55">
        <v>4189.9685155859615</v>
      </c>
      <c r="F20" s="55">
        <v>3241.9465686100307</v>
      </c>
      <c r="G20" s="55">
        <v>13116.191282412388</v>
      </c>
      <c r="H20" s="55">
        <v>11846.682876512667</v>
      </c>
      <c r="I20" s="55">
        <v>1487.483980043715</v>
      </c>
      <c r="J20" s="55">
        <v>280.07654630945524</v>
      </c>
      <c r="K20" s="55">
        <v>303.03573646139347</v>
      </c>
      <c r="L20" s="55">
        <v>74.88088331744214</v>
      </c>
      <c r="M20" s="55">
        <v>123.92008060456469</v>
      </c>
      <c r="N20" s="56">
        <f t="shared" si="1"/>
        <v>42869.93874977795</v>
      </c>
    </row>
    <row r="21" spans="1:14" s="54" customFormat="1" ht="20.25" customHeight="1">
      <c r="A21" s="51">
        <v>2553</v>
      </c>
      <c r="B21" s="55">
        <v>371.1658218746679</v>
      </c>
      <c r="C21" s="55">
        <v>584.666936933463</v>
      </c>
      <c r="D21" s="55">
        <v>1222.3242607976445</v>
      </c>
      <c r="E21" s="55">
        <v>1236.5622158077522</v>
      </c>
      <c r="F21" s="55">
        <v>76052.4672598491</v>
      </c>
      <c r="G21" s="55">
        <v>49298.93795068054</v>
      </c>
      <c r="H21" s="55">
        <v>38852.5630647692</v>
      </c>
      <c r="I21" s="55">
        <v>5435.362248739699</v>
      </c>
      <c r="J21" s="55">
        <v>1233.2119934724392</v>
      </c>
      <c r="K21" s="55">
        <v>154.3627341956308</v>
      </c>
      <c r="L21" s="55">
        <v>83.96166775252905</v>
      </c>
      <c r="M21" s="55">
        <v>573.4183187835184</v>
      </c>
      <c r="N21" s="56">
        <f t="shared" si="1"/>
        <v>177652.00447365618</v>
      </c>
    </row>
    <row r="22" spans="1:14" s="54" customFormat="1" ht="20.25" customHeight="1">
      <c r="A22" s="51">
        <v>2554</v>
      </c>
      <c r="B22" s="55">
        <v>1810.9461362698064</v>
      </c>
      <c r="C22" s="55">
        <v>112541.56961352043</v>
      </c>
      <c r="D22" s="55">
        <v>16436.80823291646</v>
      </c>
      <c r="E22" s="55">
        <v>23021.49603925316</v>
      </c>
      <c r="F22" s="55">
        <v>331048.97484761575</v>
      </c>
      <c r="G22" s="55">
        <v>203096.9670116307</v>
      </c>
      <c r="H22" s="55">
        <v>326225.92913468514</v>
      </c>
      <c r="I22" s="55">
        <v>9365.078652468621</v>
      </c>
      <c r="J22" s="55">
        <v>3454.4843237207274</v>
      </c>
      <c r="K22" s="55">
        <v>2111.326163344422</v>
      </c>
      <c r="L22" s="55">
        <v>2974.8845329816577</v>
      </c>
      <c r="M22" s="55">
        <v>2649.302248011631</v>
      </c>
      <c r="N22" s="56">
        <f t="shared" si="1"/>
        <v>1037291.7669364185</v>
      </c>
    </row>
    <row r="23" spans="1:14" s="54" customFormat="1" ht="20.25" customHeight="1">
      <c r="A23" s="51">
        <v>2555</v>
      </c>
      <c r="B23" s="55">
        <v>1399.62</v>
      </c>
      <c r="C23" s="55">
        <v>11357.88</v>
      </c>
      <c r="D23" s="55">
        <v>14132.41</v>
      </c>
      <c r="E23" s="55">
        <v>3811.17</v>
      </c>
      <c r="F23" s="55">
        <v>5317.6</v>
      </c>
      <c r="G23" s="55">
        <v>188708.18</v>
      </c>
      <c r="H23" s="55">
        <v>22912.3</v>
      </c>
      <c r="I23" s="55">
        <v>2873.51</v>
      </c>
      <c r="J23" s="55">
        <v>529.34</v>
      </c>
      <c r="K23" s="55">
        <v>540.06</v>
      </c>
      <c r="L23" s="55">
        <v>411.53</v>
      </c>
      <c r="M23" s="55">
        <v>191.49</v>
      </c>
      <c r="N23" s="56">
        <f t="shared" si="1"/>
        <v>254740.08999999997</v>
      </c>
    </row>
    <row r="24" spans="1:14" s="54" customFormat="1" ht="20.25" customHeight="1">
      <c r="A24" s="51">
        <v>2556</v>
      </c>
      <c r="B24" s="55">
        <v>4425.84</v>
      </c>
      <c r="C24" s="55">
        <v>7270.39</v>
      </c>
      <c r="D24" s="55">
        <v>2607.37</v>
      </c>
      <c r="E24" s="55">
        <v>10927.67</v>
      </c>
      <c r="F24" s="55">
        <v>52488.95</v>
      </c>
      <c r="G24" s="55">
        <v>312557.24</v>
      </c>
      <c r="H24" s="55">
        <v>1282038.32</v>
      </c>
      <c r="I24" s="55">
        <v>70905.12</v>
      </c>
      <c r="J24" s="55">
        <v>16079.32</v>
      </c>
      <c r="K24" s="55">
        <v>4925.89</v>
      </c>
      <c r="L24" s="55">
        <v>2603.12</v>
      </c>
      <c r="M24" s="55">
        <v>2106.47</v>
      </c>
      <c r="N24" s="56">
        <f t="shared" si="1"/>
        <v>1771491.7</v>
      </c>
    </row>
    <row r="25" spans="1:14" s="54" customFormat="1" ht="20.25" customHeight="1">
      <c r="A25" s="51">
        <v>2557</v>
      </c>
      <c r="B25" s="55">
        <v>12763.52</v>
      </c>
      <c r="C25" s="55">
        <v>232333.03</v>
      </c>
      <c r="D25" s="55">
        <v>16383.87</v>
      </c>
      <c r="E25" s="55">
        <v>43090.36</v>
      </c>
      <c r="F25" s="55">
        <v>133961.09</v>
      </c>
      <c r="G25" s="55">
        <v>1043859.1</v>
      </c>
      <c r="H25" s="55">
        <v>129747.18</v>
      </c>
      <c r="I25" s="55">
        <v>78854.69</v>
      </c>
      <c r="J25" s="55">
        <v>1085.44</v>
      </c>
      <c r="K25" s="55">
        <v>9586.27</v>
      </c>
      <c r="L25" s="55">
        <v>1040.67</v>
      </c>
      <c r="M25" s="55">
        <v>861.08</v>
      </c>
      <c r="N25" s="56">
        <f t="shared" si="1"/>
        <v>1706123.2999999998</v>
      </c>
    </row>
    <row r="26" spans="1:14" s="54" customFormat="1" ht="20.25" customHeight="1">
      <c r="A26" s="51">
        <v>2558</v>
      </c>
      <c r="B26" s="55">
        <v>235.83167943655855</v>
      </c>
      <c r="C26" s="55">
        <v>155.9080086137988</v>
      </c>
      <c r="D26" s="55">
        <v>26.899880364187375</v>
      </c>
      <c r="E26" s="55">
        <v>133.40157345034174</v>
      </c>
      <c r="F26" s="55">
        <v>2336.7546949372513</v>
      </c>
      <c r="G26" s="55">
        <v>8832.877082309738</v>
      </c>
      <c r="H26" s="55">
        <v>1301.6385437898007</v>
      </c>
      <c r="I26" s="55">
        <v>532.6325301453362</v>
      </c>
      <c r="J26" s="55">
        <v>664.1276342681971</v>
      </c>
      <c r="K26" s="55">
        <v>63.97664492829235</v>
      </c>
      <c r="L26" s="55">
        <v>30.849098359179294</v>
      </c>
      <c r="M26" s="55">
        <v>9.47457700325178</v>
      </c>
      <c r="N26" s="56">
        <f t="shared" si="1"/>
        <v>16882.371947605934</v>
      </c>
    </row>
    <row r="27" spans="1:14" s="54" customFormat="1" ht="20.25" customHeight="1">
      <c r="A27" s="51">
        <v>2559</v>
      </c>
      <c r="B27" s="55">
        <v>6.813279729032693</v>
      </c>
      <c r="C27" s="55">
        <v>73.82669919431015</v>
      </c>
      <c r="D27" s="55">
        <v>291.55644703447115</v>
      </c>
      <c r="E27" s="55">
        <v>1170.1520958860838</v>
      </c>
      <c r="F27" s="55">
        <v>3776.5502533723484</v>
      </c>
      <c r="G27" s="55">
        <v>43193.42320419062</v>
      </c>
      <c r="H27" s="55">
        <v>35682.52451259889</v>
      </c>
      <c r="I27" s="55">
        <v>11315.005268665107</v>
      </c>
      <c r="J27" s="55">
        <v>842.434049185909</v>
      </c>
      <c r="K27" s="55">
        <v>1340.3356765592403</v>
      </c>
      <c r="L27" s="55">
        <v>243.53219125831555</v>
      </c>
      <c r="M27" s="55">
        <v>302.7900235883105</v>
      </c>
      <c r="N27" s="56">
        <f t="shared" si="1"/>
        <v>100797.94370126264</v>
      </c>
    </row>
    <row r="28" spans="1:14" s="54" customFormat="1" ht="20.25" customHeight="1">
      <c r="A28" s="51">
        <v>2560</v>
      </c>
      <c r="B28" s="55">
        <v>501.2301855787539</v>
      </c>
      <c r="C28" s="55">
        <v>2948.452855695663</v>
      </c>
      <c r="D28" s="55">
        <v>8796.554462612487</v>
      </c>
      <c r="E28" s="55">
        <v>32367.955347159554</v>
      </c>
      <c r="F28" s="55">
        <v>38446.95164259996</v>
      </c>
      <c r="G28" s="55">
        <v>59400.59829016662</v>
      </c>
      <c r="H28" s="55">
        <v>155538.10199564684</v>
      </c>
      <c r="I28" s="55">
        <v>6210.766595051067</v>
      </c>
      <c r="J28" s="55">
        <v>309.59262885281487</v>
      </c>
      <c r="K28" s="55">
        <v>581.7448613366595</v>
      </c>
      <c r="L28" s="55">
        <v>391.60249552323563</v>
      </c>
      <c r="M28" s="55">
        <v>396.4488788404089</v>
      </c>
      <c r="N28" s="56">
        <f t="shared" si="1"/>
        <v>308450.00023906404</v>
      </c>
    </row>
    <row r="29" spans="1:14" s="54" customFormat="1" ht="20.25" customHeight="1">
      <c r="A29" s="51">
        <v>2561</v>
      </c>
      <c r="B29" s="55">
        <v>3182.7429743190182</v>
      </c>
      <c r="C29" s="55">
        <v>6958.021334239667</v>
      </c>
      <c r="D29" s="55">
        <v>5428.19068225943</v>
      </c>
      <c r="E29" s="55">
        <v>18978.37908013059</v>
      </c>
      <c r="F29" s="55">
        <v>21709.08046771611</v>
      </c>
      <c r="G29" s="55">
        <v>5895.155568132989</v>
      </c>
      <c r="H29" s="55">
        <v>24470.230846256538</v>
      </c>
      <c r="I29" s="55">
        <v>3568.2273507211594</v>
      </c>
      <c r="J29" s="55">
        <v>679.1950702919207</v>
      </c>
      <c r="K29" s="55">
        <v>2301.293619497126</v>
      </c>
      <c r="L29" s="55">
        <v>214.6010456872052</v>
      </c>
      <c r="M29" s="55">
        <v>118.89271973571614</v>
      </c>
      <c r="N29" s="56">
        <f t="shared" si="1"/>
        <v>96065.01075898748</v>
      </c>
    </row>
    <row r="30" spans="1:14" s="54" customFormat="1" ht="20.25" customHeight="1">
      <c r="A30" s="51">
        <v>2562</v>
      </c>
      <c r="B30" s="55">
        <v>202.99448162835373</v>
      </c>
      <c r="C30" s="55">
        <v>191.50134191767643</v>
      </c>
      <c r="D30" s="55">
        <v>116.58727969991916</v>
      </c>
      <c r="E30" s="55">
        <v>177.5211393258044</v>
      </c>
      <c r="F30" s="55">
        <v>7284.563867796878</v>
      </c>
      <c r="G30" s="55">
        <v>24170.684418149212</v>
      </c>
      <c r="H30" s="55">
        <v>1260.1530745671957</v>
      </c>
      <c r="I30" s="55">
        <v>420.63257880777286</v>
      </c>
      <c r="J30" s="55">
        <v>42.653244992258614</v>
      </c>
      <c r="K30" s="55">
        <v>17.500050854343336</v>
      </c>
      <c r="L30" s="55">
        <v>6.345942345417747</v>
      </c>
      <c r="M30" s="55">
        <v>1.1785645570242855</v>
      </c>
      <c r="N30" s="56">
        <f t="shared" si="1"/>
        <v>36454.31598464187</v>
      </c>
    </row>
    <row r="31" spans="1:14" s="54" customFormat="1" ht="20.25" customHeight="1">
      <c r="A31" s="51">
        <v>2563</v>
      </c>
      <c r="B31" s="55">
        <v>80.93882699597295</v>
      </c>
      <c r="C31" s="55">
        <v>51.18930260315439</v>
      </c>
      <c r="D31" s="55">
        <v>47.87135511876873</v>
      </c>
      <c r="E31" s="55">
        <v>154.29258436949817</v>
      </c>
      <c r="F31" s="55">
        <v>11038.323233248373</v>
      </c>
      <c r="G31" s="55">
        <v>6044.7256553263705</v>
      </c>
      <c r="H31" s="55">
        <v>1830.1417062905352</v>
      </c>
      <c r="I31" s="55">
        <v>1099.4050400569236</v>
      </c>
      <c r="J31" s="55">
        <v>9.474713462774798</v>
      </c>
      <c r="K31" s="55">
        <v>4.6768614156991175</v>
      </c>
      <c r="L31" s="55">
        <v>3.576091744436158</v>
      </c>
      <c r="M31" s="55">
        <v>46.849168698499525</v>
      </c>
      <c r="N31" s="56">
        <f t="shared" si="1"/>
        <v>22974.46453933101</v>
      </c>
    </row>
    <row r="32" spans="1:15" s="54" customFormat="1" ht="20.25" customHeight="1">
      <c r="A32" s="51">
        <v>2564</v>
      </c>
      <c r="B32" s="55">
        <v>655.9424079527133</v>
      </c>
      <c r="C32" s="55">
        <v>107.04368855595428</v>
      </c>
      <c r="D32" s="55">
        <v>19.354442572544876</v>
      </c>
      <c r="E32" s="55">
        <v>631.9327369550697</v>
      </c>
      <c r="F32" s="55">
        <v>3987.16637161162</v>
      </c>
      <c r="G32" s="55">
        <v>189260.77271072724</v>
      </c>
      <c r="H32" s="55">
        <v>27712.14547920233</v>
      </c>
      <c r="I32" s="55">
        <v>7045.328904107221</v>
      </c>
      <c r="J32" s="55">
        <v>94.00493433762156</v>
      </c>
      <c r="K32" s="55">
        <v>39.40175092363017</v>
      </c>
      <c r="L32" s="55">
        <v>142.57719151474294</v>
      </c>
      <c r="M32" s="55">
        <v>101.8001919237221</v>
      </c>
      <c r="N32" s="56">
        <f t="shared" si="1"/>
        <v>232361.4708103844</v>
      </c>
      <c r="O32" s="66"/>
    </row>
    <row r="33" spans="1:15" s="54" customFormat="1" ht="20.25" customHeight="1">
      <c r="A33" s="51">
        <v>2565</v>
      </c>
      <c r="B33" s="55">
        <v>150.98342864959338</v>
      </c>
      <c r="C33" s="55">
        <v>10466.943429199087</v>
      </c>
      <c r="D33" s="55">
        <v>758.1461649333327</v>
      </c>
      <c r="E33" s="55">
        <v>9396.097598357266</v>
      </c>
      <c r="F33" s="55">
        <v>82076.99643838649</v>
      </c>
      <c r="G33" s="55">
        <v>153120.82783103277</v>
      </c>
      <c r="H33" s="55">
        <v>86089.3187459707</v>
      </c>
      <c r="I33" s="55">
        <v>1783.087343296703</v>
      </c>
      <c r="J33" s="55">
        <v>431.2047803371555</v>
      </c>
      <c r="K33" s="55">
        <v>236.96127657480412</v>
      </c>
      <c r="L33" s="55">
        <v>199.14897483032965</v>
      </c>
      <c r="M33" s="55">
        <v>218.80234950886106</v>
      </c>
      <c r="N33" s="56">
        <v>344928.5183610771</v>
      </c>
      <c r="O33" s="66"/>
    </row>
    <row r="34" spans="1:15" s="54" customFormat="1" ht="20.25" customHeight="1">
      <c r="A34" s="51">
        <v>2566</v>
      </c>
      <c r="B34" s="55">
        <v>244.19988551645608</v>
      </c>
      <c r="C34" s="55">
        <v>286.9098073856077</v>
      </c>
      <c r="D34" s="55">
        <v>26.423426047446878</v>
      </c>
      <c r="E34" s="55">
        <v>177.55449166216883</v>
      </c>
      <c r="F34" s="55">
        <v>459.6845144346886</v>
      </c>
      <c r="G34" s="55">
        <v>72266.63645168087</v>
      </c>
      <c r="H34" s="55">
        <v>124508.17271969828</v>
      </c>
      <c r="I34" s="55">
        <v>6930.124728858573</v>
      </c>
      <c r="J34" s="55">
        <v>315.6396381525714</v>
      </c>
      <c r="K34" s="55">
        <v>240.97579698299973</v>
      </c>
      <c r="L34" s="55">
        <v>194.02715603769792</v>
      </c>
      <c r="M34" s="55">
        <v>302.928807129383</v>
      </c>
      <c r="N34" s="56">
        <v>205953.27742358673</v>
      </c>
      <c r="O34" s="66"/>
    </row>
    <row r="35" spans="1:15" s="54" customFormat="1" ht="20.25" customHeight="1">
      <c r="A35" s="59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6"/>
      <c r="O35" s="66"/>
    </row>
    <row r="36" spans="1:14" s="54" customFormat="1" ht="20.25" customHeight="1">
      <c r="A36" s="60" t="s">
        <v>19</v>
      </c>
      <c r="B36" s="61">
        <f>+MAX(B8:B35)</f>
        <v>12763.52</v>
      </c>
      <c r="C36" s="61">
        <f aca="true" t="shared" si="2" ref="C36:M36">+MAX(C8:C35)</f>
        <v>232333.03</v>
      </c>
      <c r="D36" s="61">
        <f t="shared" si="2"/>
        <v>36833.8</v>
      </c>
      <c r="E36" s="61">
        <f t="shared" si="2"/>
        <v>43090.36</v>
      </c>
      <c r="F36" s="61">
        <f t="shared" si="2"/>
        <v>331048.97484761575</v>
      </c>
      <c r="G36" s="61">
        <f t="shared" si="2"/>
        <v>1043859.1</v>
      </c>
      <c r="H36" s="61">
        <f t="shared" si="2"/>
        <v>1282038.32</v>
      </c>
      <c r="I36" s="61">
        <f t="shared" si="2"/>
        <v>78854.69</v>
      </c>
      <c r="J36" s="61">
        <f t="shared" si="2"/>
        <v>16435</v>
      </c>
      <c r="K36" s="61">
        <f t="shared" si="2"/>
        <v>9586.27</v>
      </c>
      <c r="L36" s="61">
        <f t="shared" si="2"/>
        <v>2974.8845329816577</v>
      </c>
      <c r="M36" s="61">
        <f t="shared" si="2"/>
        <v>2649.302248011631</v>
      </c>
      <c r="N36" s="62">
        <f>+MAX(N8:N35)</f>
        <v>1771491.7</v>
      </c>
    </row>
    <row r="37" spans="1:14" s="54" customFormat="1" ht="20.25" customHeight="1">
      <c r="A37" s="60" t="s">
        <v>16</v>
      </c>
      <c r="B37" s="61">
        <f>+AVERAGE(B8:B35)</f>
        <v>1266.6693621169109</v>
      </c>
      <c r="C37" s="61">
        <f aca="true" t="shared" si="3" ref="C37:M37">+AVERAGE(C8:C35)</f>
        <v>19468.590434889105</v>
      </c>
      <c r="D37" s="61">
        <f t="shared" si="3"/>
        <v>5389.202861293203</v>
      </c>
      <c r="E37" s="61">
        <f t="shared" si="3"/>
        <v>7570.797453488694</v>
      </c>
      <c r="F37" s="61">
        <f t="shared" si="3"/>
        <v>38326.996839731866</v>
      </c>
      <c r="G37" s="61">
        <f t="shared" si="3"/>
        <v>130745.36793051944</v>
      </c>
      <c r="H37" s="61">
        <f t="shared" si="3"/>
        <v>105199.2890981094</v>
      </c>
      <c r="I37" s="61">
        <f t="shared" si="3"/>
        <v>17175.037911446834</v>
      </c>
      <c r="J37" s="61">
        <f t="shared" si="3"/>
        <v>2125.355564887746</v>
      </c>
      <c r="K37" s="61">
        <f t="shared" si="3"/>
        <v>1305.0108648435325</v>
      </c>
      <c r="L37" s="61">
        <f t="shared" si="3"/>
        <v>556.1749787222719</v>
      </c>
      <c r="M37" s="61">
        <f t="shared" si="3"/>
        <v>546.5198439159385</v>
      </c>
      <c r="N37" s="62">
        <f>+AVERAGE(N8:N35)</f>
        <v>332023.17314396496</v>
      </c>
    </row>
    <row r="38" spans="1:14" s="54" customFormat="1" ht="20.25" customHeight="1">
      <c r="A38" s="60" t="s">
        <v>17</v>
      </c>
      <c r="B38" s="61">
        <f>+MIN(B8:B35)</f>
        <v>6.813279729032693</v>
      </c>
      <c r="C38" s="61">
        <f aca="true" t="shared" si="4" ref="C38:M38">+MIN(C8:C35)</f>
        <v>51.18930260315439</v>
      </c>
      <c r="D38" s="61">
        <f t="shared" si="4"/>
        <v>19.354442572544876</v>
      </c>
      <c r="E38" s="61">
        <f t="shared" si="4"/>
        <v>133.40157345034174</v>
      </c>
      <c r="F38" s="61">
        <f t="shared" si="4"/>
        <v>459.6845144346886</v>
      </c>
      <c r="G38" s="61">
        <f t="shared" si="4"/>
        <v>5895.155568132989</v>
      </c>
      <c r="H38" s="61">
        <f t="shared" si="4"/>
        <v>1260.1530745671957</v>
      </c>
      <c r="I38" s="61">
        <f t="shared" si="4"/>
        <v>420.63257880777286</v>
      </c>
      <c r="J38" s="61">
        <f t="shared" si="4"/>
        <v>9.474713462774798</v>
      </c>
      <c r="K38" s="61">
        <f t="shared" si="4"/>
        <v>4.6768614156991175</v>
      </c>
      <c r="L38" s="61">
        <f t="shared" si="4"/>
        <v>3.576091744436158</v>
      </c>
      <c r="M38" s="61">
        <f t="shared" si="4"/>
        <v>1.1785645570242855</v>
      </c>
      <c r="N38" s="62">
        <f>+MIN(N8:N35)</f>
        <v>16882.371947605934</v>
      </c>
    </row>
    <row r="39" spans="1:14" ht="20.25" customHeight="1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</row>
    <row r="40" spans="1:14" ht="20.25" customHeight="1">
      <c r="A40" s="39"/>
      <c r="B40" s="40" t="s">
        <v>20</v>
      </c>
      <c r="C40" s="41"/>
      <c r="D40" s="41"/>
      <c r="E40" s="68" t="s">
        <v>21</v>
      </c>
      <c r="F40" s="68"/>
      <c r="G40" s="68"/>
      <c r="H40" s="68"/>
      <c r="I40" s="50" t="s">
        <v>22</v>
      </c>
      <c r="J40" s="69">
        <f>N37</f>
        <v>332023.17314396496</v>
      </c>
      <c r="K40" s="69"/>
      <c r="L40" s="50" t="s">
        <v>22</v>
      </c>
      <c r="M40" s="42">
        <f>J40/J41</f>
        <v>37.20564468220136</v>
      </c>
      <c r="N40" s="43" t="s">
        <v>28</v>
      </c>
    </row>
    <row r="41" spans="1:14" ht="20.25" customHeight="1">
      <c r="A41" s="39"/>
      <c r="B41" s="41"/>
      <c r="C41" s="41"/>
      <c r="D41" s="41"/>
      <c r="E41" s="41"/>
      <c r="F41" s="68" t="s">
        <v>23</v>
      </c>
      <c r="G41" s="68"/>
      <c r="H41" s="41"/>
      <c r="I41" s="41"/>
      <c r="J41" s="69">
        <f>Q3</f>
        <v>8924</v>
      </c>
      <c r="K41" s="69"/>
      <c r="L41" s="41"/>
      <c r="M41" s="41"/>
      <c r="N41" s="43"/>
    </row>
    <row r="42" spans="1:14" ht="25.5" customHeight="1">
      <c r="A42" s="44"/>
      <c r="B42" s="45"/>
      <c r="C42" s="46" t="s">
        <v>31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7"/>
    </row>
    <row r="45" spans="2:13" ht="18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2:13" ht="18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2:13" ht="18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</sheetData>
  <sheetProtection/>
  <mergeCells count="7">
    <mergeCell ref="L3:N3"/>
    <mergeCell ref="E40:H40"/>
    <mergeCell ref="J40:K40"/>
    <mergeCell ref="F41:G41"/>
    <mergeCell ref="J41:K41"/>
    <mergeCell ref="B15:N15"/>
    <mergeCell ref="B17:N17"/>
  </mergeCells>
  <printOptions/>
  <pageMargins left="1.062992125984252" right="0" top="0.7874015748031497" bottom="0.1968503937007874" header="0.5118110236220472" footer="0.5118110236220472"/>
  <pageSetup horizontalDpi="300" verticalDpi="300" orientation="portrait" paperSize="9" scale="90" r:id="rId2"/>
  <headerFooter alignWithMargins="0">
    <oddHeader>&amp;R&amp;"Angsana New,ตัวหนา"&amp;16 57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D18" sqref="D18"/>
    </sheetView>
  </sheetViews>
  <sheetFormatPr defaultColWidth="9.140625" defaultRowHeight="21.75"/>
  <cols>
    <col min="1" max="1" width="9.140625" style="3" customWidth="1"/>
    <col min="2" max="2" width="9.28125" style="3" bestFit="1" customWidth="1"/>
    <col min="3" max="3" width="10.421875" style="3" bestFit="1" customWidth="1"/>
    <col min="4" max="5" width="9.421875" style="3" bestFit="1" customWidth="1"/>
    <col min="6" max="6" width="10.421875" style="3" bestFit="1" customWidth="1"/>
    <col min="7" max="7" width="11.57421875" style="3" customWidth="1"/>
    <col min="8" max="8" width="11.28125" style="3" customWidth="1"/>
    <col min="9" max="13" width="9.28125" style="3" bestFit="1" customWidth="1"/>
    <col min="14" max="14" width="11.421875" style="3" bestFit="1" customWidth="1"/>
    <col min="15" max="16384" width="9.140625" style="3" customWidth="1"/>
  </cols>
  <sheetData>
    <row r="1" spans="1:14" ht="27">
      <c r="A1" s="73" t="s">
        <v>26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26.25" customHeight="1">
      <c r="A2" s="5" t="s">
        <v>29</v>
      </c>
      <c r="C2" s="5"/>
      <c r="D2" s="5"/>
      <c r="E2" s="5"/>
      <c r="F2" s="5"/>
      <c r="G2" s="5"/>
      <c r="H2" s="5"/>
      <c r="I2" s="5"/>
      <c r="L2" s="23" t="s">
        <v>30</v>
      </c>
      <c r="M2" s="23"/>
      <c r="N2" s="6"/>
    </row>
    <row r="3" spans="1:14" ht="26.2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7"/>
    </row>
    <row r="4" spans="1:14" ht="23.2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 t="s">
        <v>18</v>
      </c>
    </row>
    <row r="5" spans="1:14" ht="23.25" customHeight="1">
      <c r="A5" s="11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2" t="s">
        <v>10</v>
      </c>
      <c r="K5" s="12" t="s">
        <v>11</v>
      </c>
      <c r="L5" s="12" t="s">
        <v>12</v>
      </c>
      <c r="M5" s="12" t="s">
        <v>13</v>
      </c>
      <c r="N5" s="13" t="s">
        <v>14</v>
      </c>
    </row>
    <row r="6" spans="1:14" ht="23.25" customHeight="1">
      <c r="A6" s="14" t="s">
        <v>15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 t="s">
        <v>27</v>
      </c>
    </row>
    <row r="7" spans="1:14" ht="21">
      <c r="A7" s="17">
        <v>2555</v>
      </c>
      <c r="B7" s="18">
        <v>1399.62</v>
      </c>
      <c r="C7" s="18">
        <v>11357.88</v>
      </c>
      <c r="D7" s="18">
        <v>14132.41</v>
      </c>
      <c r="E7" s="18">
        <v>3811.17</v>
      </c>
      <c r="F7" s="18">
        <v>5317.6</v>
      </c>
      <c r="G7" s="18">
        <v>188708.18</v>
      </c>
      <c r="H7" s="18">
        <v>22912.3</v>
      </c>
      <c r="I7" s="18">
        <v>2873.51</v>
      </c>
      <c r="J7" s="18">
        <v>529.34</v>
      </c>
      <c r="K7" s="18">
        <v>540.06</v>
      </c>
      <c r="L7" s="18">
        <v>411.53</v>
      </c>
      <c r="M7" s="18">
        <v>191.49</v>
      </c>
      <c r="N7" s="19">
        <v>252185.1</v>
      </c>
    </row>
    <row r="8" spans="1:14" ht="21">
      <c r="A8" s="17">
        <v>2556</v>
      </c>
      <c r="B8" s="18">
        <v>4425.84</v>
      </c>
      <c r="C8" s="18">
        <v>7270.39</v>
      </c>
      <c r="D8" s="18">
        <v>2607.37</v>
      </c>
      <c r="E8" s="18">
        <v>10927.67</v>
      </c>
      <c r="F8" s="18">
        <v>52488.95</v>
      </c>
      <c r="G8" s="18">
        <v>312557.24</v>
      </c>
      <c r="H8" s="18">
        <v>1282038.32</v>
      </c>
      <c r="I8" s="18">
        <v>70905.12</v>
      </c>
      <c r="J8" s="18">
        <v>16079.32</v>
      </c>
      <c r="K8" s="18">
        <v>4925.89</v>
      </c>
      <c r="L8" s="18">
        <v>2603.12</v>
      </c>
      <c r="M8" s="18">
        <v>2106.47</v>
      </c>
      <c r="N8" s="19">
        <v>1768935.72</v>
      </c>
    </row>
    <row r="9" spans="1:14" ht="21">
      <c r="A9" s="17">
        <v>2557</v>
      </c>
      <c r="B9" s="18">
        <v>12763.52</v>
      </c>
      <c r="C9" s="18">
        <v>232333.03</v>
      </c>
      <c r="D9" s="18">
        <v>16383.87</v>
      </c>
      <c r="E9" s="18">
        <v>43090.36</v>
      </c>
      <c r="F9" s="18">
        <v>133961.09</v>
      </c>
      <c r="G9" s="18">
        <v>1043859.1</v>
      </c>
      <c r="H9" s="18">
        <v>129747.18</v>
      </c>
      <c r="I9" s="18">
        <v>78854.69</v>
      </c>
      <c r="J9" s="18">
        <v>1085.44</v>
      </c>
      <c r="K9" s="18">
        <v>9586.27</v>
      </c>
      <c r="L9" s="18">
        <v>1040.67</v>
      </c>
      <c r="M9" s="18">
        <v>861.08</v>
      </c>
      <c r="N9" s="19">
        <v>1703566.3</v>
      </c>
    </row>
    <row r="10" spans="1:14" ht="21">
      <c r="A10" s="17">
        <v>2558</v>
      </c>
      <c r="B10" s="18">
        <v>146.70548884287413</v>
      </c>
      <c r="C10" s="18">
        <v>97.86181913546349</v>
      </c>
      <c r="D10" s="18">
        <v>17.57460821848573</v>
      </c>
      <c r="E10" s="18">
        <v>83.18315983723953</v>
      </c>
      <c r="F10" s="18">
        <v>1357.0929182129917</v>
      </c>
      <c r="G10" s="18">
        <v>4891.409245887379</v>
      </c>
      <c r="H10" s="18">
        <v>776.3262246923143</v>
      </c>
      <c r="I10" s="18">
        <v>323.89599369473973</v>
      </c>
      <c r="J10" s="18">
        <v>396.63705578964084</v>
      </c>
      <c r="K10" s="18">
        <v>40.48420317689131</v>
      </c>
      <c r="L10" s="18">
        <v>20.087040541434092</v>
      </c>
      <c r="M10" s="18">
        <v>6.32501507872528</v>
      </c>
      <c r="N10" s="19">
        <v>8157.582773108179</v>
      </c>
    </row>
    <row r="11" spans="1:14" ht="21">
      <c r="A11" s="17">
        <v>2559</v>
      </c>
      <c r="B11" s="18">
        <v>6.813279729032693</v>
      </c>
      <c r="C11" s="18">
        <v>73.82669919431015</v>
      </c>
      <c r="D11" s="18">
        <v>291.55644703447115</v>
      </c>
      <c r="E11" s="18">
        <v>1170.1520958860838</v>
      </c>
      <c r="F11" s="18">
        <v>3776.5502533723484</v>
      </c>
      <c r="G11" s="18">
        <v>43193.42320419062</v>
      </c>
      <c r="H11" s="18">
        <v>35682.52451259889</v>
      </c>
      <c r="I11" s="18">
        <v>11315.005268665107</v>
      </c>
      <c r="J11" s="18">
        <v>842.434049185909</v>
      </c>
      <c r="K11" s="18">
        <v>1340.3356765592403</v>
      </c>
      <c r="L11" s="18">
        <v>243.53219125831555</v>
      </c>
      <c r="M11" s="18">
        <v>302.7900235883105</v>
      </c>
      <c r="N11" s="19">
        <v>98238.94370126264</v>
      </c>
    </row>
    <row r="12" spans="1:14" ht="2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</row>
    <row r="13" spans="1:14" ht="21">
      <c r="A13" s="20" t="s">
        <v>16</v>
      </c>
      <c r="B13" s="21">
        <f>AVERAGE(B7:B11)</f>
        <v>3748.4997537143813</v>
      </c>
      <c r="C13" s="21">
        <f aca="true" t="shared" si="0" ref="C13:M13">AVERAGE(C7:C11)</f>
        <v>50226.59770366595</v>
      </c>
      <c r="D13" s="21">
        <f t="shared" si="0"/>
        <v>6686.556211050591</v>
      </c>
      <c r="E13" s="21">
        <f t="shared" si="0"/>
        <v>11816.507051144665</v>
      </c>
      <c r="F13" s="21">
        <f t="shared" si="0"/>
        <v>39380.25663431706</v>
      </c>
      <c r="G13" s="21">
        <f t="shared" si="0"/>
        <v>318641.8704900156</v>
      </c>
      <c r="H13" s="21">
        <f t="shared" si="0"/>
        <v>294231.3301474583</v>
      </c>
      <c r="I13" s="21">
        <f t="shared" si="0"/>
        <v>32854.44425247198</v>
      </c>
      <c r="J13" s="21">
        <f t="shared" si="0"/>
        <v>3786.6342209951094</v>
      </c>
      <c r="K13" s="21">
        <f t="shared" si="0"/>
        <v>3286.607975947227</v>
      </c>
      <c r="L13" s="21">
        <f t="shared" si="0"/>
        <v>863.7878463599498</v>
      </c>
      <c r="M13" s="21">
        <f t="shared" si="0"/>
        <v>693.6310077334072</v>
      </c>
      <c r="N13" s="22">
        <f>SUM(B13:M13)</f>
        <v>766216.7232948743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Powernet</cp:lastModifiedBy>
  <cp:lastPrinted>2022-06-02T09:03:49Z</cp:lastPrinted>
  <dcterms:created xsi:type="dcterms:W3CDTF">1999-04-02T07:14:22Z</dcterms:created>
  <dcterms:modified xsi:type="dcterms:W3CDTF">2024-06-18T02:40:12Z</dcterms:modified>
  <cp:category/>
  <cp:version/>
  <cp:contentType/>
  <cp:contentStatus/>
</cp:coreProperties>
</file>