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<sst xmlns="http://schemas.openxmlformats.org/spreadsheetml/2006/main" count="50" uniqueCount="25">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</sst>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55" fillId="0" borderId="3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W.26'!$D$36:$O$36</c:f>
              <c:numCache/>
            </c:numRef>
          </c:xVal>
          <c:yVal>
            <c:numRef>
              <c:f>'Return W.26'!$D$37:$O$37</c:f>
              <c:numCache/>
            </c:numRef>
          </c:yVal>
          <c:smooth val="0"/>
        </c:ser>
        <c:axId val="27919346"/>
        <c:axId val="49947523"/>
      </c:scatterChart>
      <c:valAx>
        <c:axId val="2791934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47523"/>
        <c:crossesAt val="10"/>
        <c:crossBetween val="midCat"/>
        <c:dispUnits/>
        <c:majorUnit val="10"/>
      </c:valAx>
      <c:valAx>
        <c:axId val="4994752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919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0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23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COUNT(J41:J54)</f>
        <v>14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22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AVERAGE(J41:J54)</f>
        <v>46.49928571428571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(VAR(J41:J54))</f>
        <v>3225.2357763736263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2553</v>
      </c>
      <c r="B6" s="78">
        <v>54.9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STDEV(J41:J54)</f>
        <v>56.791159315280986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79">
        <v>229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79">
        <v>76.25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79">
        <v>25.8</v>
      </c>
      <c r="C9" s="13"/>
      <c r="D9" s="14"/>
      <c r="E9" s="16"/>
      <c r="F9" s="16"/>
      <c r="U9" s="2" t="s">
        <v>16</v>
      </c>
      <c r="V9" s="17">
        <f>+B80</f>
        <v>0.510045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79">
        <v>38.13</v>
      </c>
      <c r="C10" s="13"/>
      <c r="D10" s="14"/>
      <c r="E10" s="18"/>
      <c r="F10" s="19"/>
      <c r="U10" s="2" t="s">
        <v>17</v>
      </c>
      <c r="V10" s="17">
        <f>+B81</f>
        <v>1.009478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79">
        <v>0.73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79">
        <v>42.7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79">
        <v>51.68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79">
        <v>5.95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79">
        <v>23.87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79">
        <v>15.6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79">
        <v>10.05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79">
        <v>53.21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2566</v>
      </c>
      <c r="B19" s="86">
        <v>23.12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5"/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5"/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5"/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5"/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4"/>
      <c r="C37" s="48" t="s">
        <v>2</v>
      </c>
      <c r="D37" s="49">
        <f aca="true" t="shared" si="1" ref="D37:O37">ROUND((((-LN(-LN(1-1/D36)))+$B$83*$B$84)/$B$83),2)</f>
        <v>38.42</v>
      </c>
      <c r="E37" s="48">
        <f t="shared" si="1"/>
        <v>68.59</v>
      </c>
      <c r="F37" s="50">
        <f t="shared" si="1"/>
        <v>87.9</v>
      </c>
      <c r="G37" s="50">
        <f t="shared" si="1"/>
        <v>102.19</v>
      </c>
      <c r="H37" s="50">
        <f t="shared" si="1"/>
        <v>113.56</v>
      </c>
      <c r="I37" s="50">
        <f t="shared" si="1"/>
        <v>144.41</v>
      </c>
      <c r="J37" s="50">
        <f t="shared" si="1"/>
        <v>184.9</v>
      </c>
      <c r="K37" s="50">
        <f t="shared" si="1"/>
        <v>197.75</v>
      </c>
      <c r="L37" s="50">
        <f t="shared" si="1"/>
        <v>237.32</v>
      </c>
      <c r="M37" s="50">
        <f t="shared" si="1"/>
        <v>276.6</v>
      </c>
      <c r="N37" s="50">
        <f t="shared" si="1"/>
        <v>315.74</v>
      </c>
      <c r="O37" s="50">
        <f t="shared" si="1"/>
        <v>367.37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2553</v>
      </c>
      <c r="J41" s="21">
        <v>54.9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2554</v>
      </c>
      <c r="J42" s="21">
        <v>229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2555</v>
      </c>
      <c r="J43" s="21">
        <v>76.25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2556</v>
      </c>
      <c r="J44" s="21">
        <v>25.8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2557</v>
      </c>
      <c r="J45" s="21">
        <v>38.13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2558</v>
      </c>
      <c r="J46" s="21">
        <v>0.73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2559</v>
      </c>
      <c r="J47" s="21">
        <v>42.7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2560</v>
      </c>
      <c r="J48" s="21">
        <v>51.68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2561</v>
      </c>
      <c r="J49" s="21">
        <v>5.95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2562</v>
      </c>
      <c r="J50" s="21">
        <v>23.87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2563</v>
      </c>
      <c r="J51" s="21">
        <v>15.6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2">
        <v>2564</v>
      </c>
      <c r="J52" s="21">
        <v>10.05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2565</v>
      </c>
      <c r="J53" s="21">
        <v>53.21</v>
      </c>
      <c r="K53" s="22"/>
      <c r="S53" s="22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2">
        <v>2566</v>
      </c>
      <c r="J54" s="87">
        <v>23.12</v>
      </c>
      <c r="K54" s="22"/>
      <c r="S54" s="22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2"/>
      <c r="J55" s="21"/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/>
      <c r="J62" s="22"/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22"/>
      <c r="J63" s="66"/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0">
        <f>IF($A$79&gt;=6,VLOOKUP($F$78,$X$3:$AC$38,$A$79-4),VLOOKUP($A$78,$X$3:$AC$38,$A$79+1))</f>
        <v>0.510045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0">
        <f>IF($A$79&gt;=6,VLOOKUP($F$78,$Y$58:$AD$97,$A$79-4),VLOOKUP($A$78,$Y$58:$AD$97,$A$79+1))</f>
        <v>1.009478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1">
        <f>B81/V6</f>
        <v>0.01777526664662358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2">
        <f>V4-(B80/B83)</f>
        <v>17.805201392524875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2024-06-24T06:40:35Z</dcterms:modified>
  <cp:category/>
  <cp:version/>
  <cp:contentType/>
  <cp:contentStatus/>
</cp:coreProperties>
</file>