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W25" sheetId="1" r:id="rId1"/>
    <sheet name="เฉลี่ย5ปี" sheetId="2" r:id="rId2"/>
  </sheets>
  <definedNames>
    <definedName name="_xlnm.Print_Area" localSheetId="0">'W25'!$A$1:$N$39</definedName>
  </definedNames>
  <calcPr fullCalcOnLoad="1"/>
</workbook>
</file>

<file path=xl/sharedStrings.xml><?xml version="1.0" encoding="utf-8"?>
<sst xmlns="http://schemas.openxmlformats.org/spreadsheetml/2006/main" count="55" uniqueCount="36">
  <si>
    <t>ปริมาณตะกอนรายเดือน - ตัน</t>
  </si>
  <si>
    <t>สถานี</t>
  </si>
  <si>
    <t>แม่น้ำ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</si>
  <si>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</si>
  <si>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</si>
  <si>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</si>
  <si>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</si>
  <si>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</si>
  <si>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</si>
  <si>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</si>
  <si>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</si>
  <si>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</si>
  <si>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</si>
  <si>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</si>
  <si>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</si>
  <si>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</si>
  <si>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</si>
  <si>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</si>
  <si>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</si>
  <si>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</si>
  <si>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</si>
  <si>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>พื้นที่รับน้ำ</t>
  </si>
  <si>
    <t>ตร.กม.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</si>
  <si>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</si>
  <si>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</si>
  <si>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</si>
  <si>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</si>
  <si>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</si>
  <si>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</si>
  <si>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ปริมาณตะกอน</t>
  </si>
  <si>
    <t>: บ้านร่องเคาะ  อ.วังเหนือ  จ.ลำปาง</t>
  </si>
  <si>
    <t>: แม่น้ำวัง   (W.25)</t>
  </si>
  <si>
    <t>เฉลี่ยตะกอน5ปี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</si>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</sst>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#,##0.0"/>
    <numFmt numFmtId="215" formatCode="0.0000"/>
    <numFmt numFmtId="216" formatCode="0.000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AngsanaUPC"/>
      <family val="1"/>
    </font>
    <font>
      <sz val="16"/>
      <name val="AngsanaUPC"/>
      <family val="1"/>
    </font>
    <font>
      <sz val="14"/>
      <name val="DilleniaUPC"/>
      <family val="1"/>
    </font>
    <font>
      <sz val="16"/>
      <name val="DilleniaUPC"/>
      <family val="1"/>
    </font>
    <font>
      <sz val="1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2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22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 horizontal="right"/>
    </xf>
    <xf numFmtId="4" fontId="12" fillId="0" borderId="0" xfId="36" applyNumberFormat="1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211" fontId="12" fillId="0" borderId="35" xfId="0" applyNumberFormat="1" applyFont="1" applyBorder="1" applyAlignment="1">
      <alignment/>
    </xf>
    <xf numFmtId="211" fontId="12" fillId="0" borderId="36" xfId="0" applyNumberFormat="1" applyFont="1" applyBorder="1" applyAlignment="1">
      <alignment/>
    </xf>
    <xf numFmtId="0" fontId="12" fillId="0" borderId="34" xfId="0" applyFont="1" applyBorder="1" applyAlignment="1">
      <alignment/>
    </xf>
    <xf numFmtId="211" fontId="11" fillId="0" borderId="0" xfId="0" applyNumberFormat="1" applyFont="1" applyBorder="1" applyAlignment="1">
      <alignment horizontal="left"/>
    </xf>
    <xf numFmtId="211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"/>
    </xf>
    <xf numFmtId="211" fontId="12" fillId="0" borderId="36" xfId="0" applyNumberFormat="1" applyFont="1" applyBorder="1" applyAlignment="1">
      <alignment horizontal="centerContinuous"/>
    </xf>
    <xf numFmtId="1" fontId="12" fillId="0" borderId="34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/>
    </xf>
    <xf numFmtId="0" fontId="12" fillId="0" borderId="0" xfId="0" applyFont="1" applyBorder="1" applyAlignment="1">
      <alignment/>
    </xf>
    <xf numFmtId="211" fontId="13" fillId="0" borderId="0" xfId="0" applyNumberFormat="1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2" fontId="12" fillId="0" borderId="38" xfId="0" applyNumberFormat="1" applyFont="1" applyBorder="1" applyAlignment="1">
      <alignment/>
    </xf>
    <xf numFmtId="2" fontId="49" fillId="0" borderId="38" xfId="0" applyNumberFormat="1" applyFont="1" applyBorder="1" applyAlignment="1">
      <alignment/>
    </xf>
    <xf numFmtId="2" fontId="12" fillId="0" borderId="39" xfId="0" applyNumberFormat="1" applyFont="1" applyBorder="1" applyAlignment="1">
      <alignment/>
    </xf>
    <xf numFmtId="211" fontId="14" fillId="0" borderId="0" xfId="0" applyNumberFormat="1" applyFont="1" applyBorder="1" applyAlignment="1">
      <alignment horizontal="center"/>
    </xf>
    <xf numFmtId="21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9286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10</xdr:col>
      <xdr:colOff>466725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9286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zoomScalePageLayoutView="0" workbookViewId="0" topLeftCell="A1">
      <selection activeCell="P7" sqref="P7"/>
    </sheetView>
  </sheetViews>
  <sheetFormatPr defaultColWidth="9.00390625" defaultRowHeight="20.25"/>
  <cols>
    <col min="1" max="1" width="3.875" style="27" customWidth="1"/>
    <col min="2" max="2" width="5.875" style="28" customWidth="1"/>
    <col min="3" max="5" width="6.625" style="28" customWidth="1"/>
    <col min="6" max="6" width="7.75390625" style="28" customWidth="1"/>
    <col min="7" max="7" width="8.75390625" style="28" customWidth="1"/>
    <col min="8" max="8" width="7.375" style="28" customWidth="1"/>
    <col min="9" max="10" width="6.625" style="28" customWidth="1"/>
    <col min="11" max="11" width="6.125" style="28" customWidth="1"/>
    <col min="12" max="12" width="5.875" style="28" customWidth="1"/>
    <col min="13" max="13" width="5.25390625" style="28" customWidth="1"/>
    <col min="14" max="14" width="12.00390625" style="28" customWidth="1"/>
    <col min="15" max="16384" width="9.00390625" style="27" customWidth="1"/>
  </cols>
  <sheetData>
    <row r="1" spans="1:14" s="25" customFormat="1" ht="21">
      <c r="A1" s="26" t="s">
        <v>0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</row>
    <row r="2" ht="20.25" customHeight="1"/>
    <row r="3" spans="1:14" ht="26.25" customHeight="1">
      <c r="A3" s="70" t="s">
        <v>35</v>
      </c>
      <c r="B3" s="70"/>
      <c r="C3" s="70"/>
      <c r="D3" s="70"/>
      <c r="E3" s="70"/>
      <c r="F3" s="70"/>
      <c r="G3" s="70"/>
      <c r="J3" s="27"/>
      <c r="K3" s="72" t="s">
        <v>34</v>
      </c>
      <c r="L3" s="72"/>
      <c r="M3" s="72"/>
      <c r="N3" s="72"/>
    </row>
    <row r="4" spans="1:14" ht="26.25" customHeight="1">
      <c r="A4" s="29"/>
      <c r="D4" s="29"/>
      <c r="K4" s="71"/>
      <c r="L4" s="71"/>
      <c r="M4" s="30"/>
      <c r="N4" s="31"/>
    </row>
    <row r="5" spans="1:14" ht="23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29</v>
      </c>
    </row>
    <row r="6" spans="1:14" ht="24" customHeight="1">
      <c r="A6" s="35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12</v>
      </c>
      <c r="K6" s="36" t="s">
        <v>13</v>
      </c>
      <c r="L6" s="36" t="s">
        <v>14</v>
      </c>
      <c r="M6" s="36" t="s">
        <v>15</v>
      </c>
      <c r="N6" s="37" t="s">
        <v>16</v>
      </c>
    </row>
    <row r="7" spans="1:14" ht="23.25" customHeight="1">
      <c r="A7" s="38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 t="s">
        <v>18</v>
      </c>
    </row>
    <row r="8" spans="1:17" s="28" customFormat="1" ht="20.25" customHeight="1">
      <c r="A8" s="41">
        <v>2552</v>
      </c>
      <c r="B8" s="42">
        <v>4.7435221572771304</v>
      </c>
      <c r="C8" s="42">
        <v>762.3327469095871</v>
      </c>
      <c r="D8" s="42">
        <v>1116.893929186744</v>
      </c>
      <c r="E8" s="42">
        <v>454.33062908734786</v>
      </c>
      <c r="F8" s="42">
        <v>762.5835287485542</v>
      </c>
      <c r="G8" s="42">
        <v>1253.852616506468</v>
      </c>
      <c r="H8" s="42">
        <v>1088.2565237004005</v>
      </c>
      <c r="I8" s="42">
        <v>184.30187270888445</v>
      </c>
      <c r="J8" s="42">
        <v>31.89509800972237</v>
      </c>
      <c r="K8" s="42">
        <v>12.751377371927997</v>
      </c>
      <c r="L8" s="42">
        <v>6.667739104102556</v>
      </c>
      <c r="M8" s="42">
        <v>4.520099638384199</v>
      </c>
      <c r="N8" s="43">
        <v>5683.1296831294</v>
      </c>
      <c r="Q8" s="29"/>
    </row>
    <row r="9" spans="1:17" s="28" customFormat="1" ht="20.25" customHeight="1">
      <c r="A9" s="41">
        <v>2553</v>
      </c>
      <c r="B9" s="42">
        <v>37.9670208766978</v>
      </c>
      <c r="C9" s="42">
        <v>51.89868996806542</v>
      </c>
      <c r="D9" s="44">
        <v>20.1912122498247</v>
      </c>
      <c r="E9" s="42">
        <v>14.484143110748347</v>
      </c>
      <c r="F9" s="42">
        <v>394965.65007156314</v>
      </c>
      <c r="G9" s="42">
        <v>1698046.078727721</v>
      </c>
      <c r="H9" s="42">
        <v>698261.2032862931</v>
      </c>
      <c r="I9" s="42">
        <v>84834.05186858586</v>
      </c>
      <c r="J9" s="42">
        <v>9852.520596393035</v>
      </c>
      <c r="K9" s="42">
        <v>598.1745380654376</v>
      </c>
      <c r="L9" s="42">
        <v>102.94477088163072</v>
      </c>
      <c r="M9" s="42">
        <v>521.0614125072692</v>
      </c>
      <c r="N9" s="43">
        <v>2887306.226338215</v>
      </c>
      <c r="Q9" s="29"/>
    </row>
    <row r="10" spans="1:17" s="28" customFormat="1" ht="20.25" customHeight="1">
      <c r="A10" s="41">
        <v>2554</v>
      </c>
      <c r="B10" s="42">
        <v>3355.75</v>
      </c>
      <c r="C10" s="42">
        <v>73793.25</v>
      </c>
      <c r="D10" s="42">
        <v>46614.68</v>
      </c>
      <c r="E10" s="42">
        <v>46571.61</v>
      </c>
      <c r="F10" s="42">
        <v>302153.61</v>
      </c>
      <c r="G10" s="42">
        <v>208165.19</v>
      </c>
      <c r="H10" s="42">
        <v>74988.22</v>
      </c>
      <c r="I10" s="42">
        <v>14511.38</v>
      </c>
      <c r="J10" s="42">
        <v>1786.81</v>
      </c>
      <c r="K10" s="42">
        <v>325.4</v>
      </c>
      <c r="L10" s="42">
        <v>28.69</v>
      </c>
      <c r="M10" s="42">
        <v>12.16</v>
      </c>
      <c r="N10" s="43">
        <v>772306.75</v>
      </c>
      <c r="Q10" s="29"/>
    </row>
    <row r="11" spans="1:17" s="28" customFormat="1" ht="20.25" customHeight="1">
      <c r="A11" s="41">
        <v>2555</v>
      </c>
      <c r="B11" s="42">
        <v>595.2703246001872</v>
      </c>
      <c r="C11" s="42">
        <v>9883.89559830317</v>
      </c>
      <c r="D11" s="42">
        <v>3667.7491260673446</v>
      </c>
      <c r="E11" s="42">
        <v>750.7620109070925</v>
      </c>
      <c r="F11" s="42">
        <v>9764.607843589398</v>
      </c>
      <c r="G11" s="42">
        <v>93469.81010815698</v>
      </c>
      <c r="H11" s="42">
        <v>34090.13229566855</v>
      </c>
      <c r="I11" s="42">
        <v>15057.680402721066</v>
      </c>
      <c r="J11" s="42">
        <v>5175.68526797672</v>
      </c>
      <c r="K11" s="42">
        <v>653.0604817620036</v>
      </c>
      <c r="L11" s="42">
        <v>1068.7383982118345</v>
      </c>
      <c r="M11" s="42">
        <v>420.0576165603502</v>
      </c>
      <c r="N11" s="43">
        <v>174597.44947452468</v>
      </c>
      <c r="Q11" s="29"/>
    </row>
    <row r="12" spans="1:17" s="28" customFormat="1" ht="20.25" customHeight="1">
      <c r="A12" s="41">
        <v>2556</v>
      </c>
      <c r="B12" s="42">
        <v>276.22</v>
      </c>
      <c r="C12" s="42">
        <v>288.43</v>
      </c>
      <c r="D12" s="42">
        <v>1127.5</v>
      </c>
      <c r="E12" s="42">
        <v>4939.86</v>
      </c>
      <c r="F12" s="42">
        <v>99203.29</v>
      </c>
      <c r="G12" s="42">
        <v>114317.03</v>
      </c>
      <c r="H12" s="42">
        <v>112479.28</v>
      </c>
      <c r="I12" s="42">
        <v>31865.16</v>
      </c>
      <c r="J12" s="42">
        <v>12465.92</v>
      </c>
      <c r="K12" s="42">
        <v>1141.65</v>
      </c>
      <c r="L12" s="42">
        <v>475.61</v>
      </c>
      <c r="M12" s="42">
        <v>529.54</v>
      </c>
      <c r="N12" s="43">
        <v>379109.47</v>
      </c>
      <c r="Q12" s="29"/>
    </row>
    <row r="13" spans="1:17" s="28" customFormat="1" ht="20.25" customHeight="1">
      <c r="A13" s="41">
        <v>2557</v>
      </c>
      <c r="B13" s="42">
        <v>217.1</v>
      </c>
      <c r="C13" s="42">
        <v>1555.91</v>
      </c>
      <c r="D13" s="42">
        <v>2891.15</v>
      </c>
      <c r="E13" s="42">
        <v>20680.16</v>
      </c>
      <c r="F13" s="42">
        <v>103877.23</v>
      </c>
      <c r="G13" s="42">
        <v>220510.5</v>
      </c>
      <c r="H13" s="42">
        <v>19834.57</v>
      </c>
      <c r="I13" s="42">
        <v>39178.28</v>
      </c>
      <c r="J13" s="42">
        <v>1679.18</v>
      </c>
      <c r="K13" s="42">
        <v>7579.67</v>
      </c>
      <c r="L13" s="42">
        <v>126.55</v>
      </c>
      <c r="M13" s="42">
        <v>135.49</v>
      </c>
      <c r="N13" s="43">
        <v>418265.79</v>
      </c>
      <c r="Q13" s="29"/>
    </row>
    <row r="14" spans="1:17" s="28" customFormat="1" ht="20.25" customHeight="1">
      <c r="A14" s="41">
        <v>2558</v>
      </c>
      <c r="B14" s="42">
        <v>4498.481897702678</v>
      </c>
      <c r="C14" s="42">
        <v>141.13937123825357</v>
      </c>
      <c r="D14" s="42">
        <v>85.85731453842207</v>
      </c>
      <c r="E14" s="42">
        <v>182.63488909500703</v>
      </c>
      <c r="F14" s="42">
        <v>565.8142413555864</v>
      </c>
      <c r="G14" s="42">
        <v>4763.208344499649</v>
      </c>
      <c r="H14" s="42">
        <v>645.036417916406</v>
      </c>
      <c r="I14" s="42">
        <v>3009.572925360654</v>
      </c>
      <c r="J14" s="42">
        <v>347.7354915119658</v>
      </c>
      <c r="K14" s="42">
        <v>75.14933971440986</v>
      </c>
      <c r="L14" s="42">
        <v>75.33798986435369</v>
      </c>
      <c r="M14" s="42">
        <v>39.58189423668645</v>
      </c>
      <c r="N14" s="43">
        <v>14429.55011703407</v>
      </c>
      <c r="Q14" s="29"/>
    </row>
    <row r="15" spans="1:14" s="28" customFormat="1" ht="20.25" customHeight="1">
      <c r="A15" s="41">
        <v>2559</v>
      </c>
      <c r="B15" s="42">
        <v>0</v>
      </c>
      <c r="C15" s="42">
        <v>1019.6986168913548</v>
      </c>
      <c r="D15" s="42">
        <v>6363.319952062835</v>
      </c>
      <c r="E15" s="42">
        <v>2361.445380013492</v>
      </c>
      <c r="F15" s="42">
        <v>17764.02097541392</v>
      </c>
      <c r="G15" s="42">
        <v>21537.880934495453</v>
      </c>
      <c r="H15" s="42">
        <v>15951.269626342282</v>
      </c>
      <c r="I15" s="42">
        <v>13965.344147083519</v>
      </c>
      <c r="J15" s="42">
        <v>1181.2204856746196</v>
      </c>
      <c r="K15" s="42">
        <v>766.9497216199126</v>
      </c>
      <c r="L15" s="42">
        <v>57.59764908820978</v>
      </c>
      <c r="M15" s="42">
        <v>55.538097727350355</v>
      </c>
      <c r="N15" s="43">
        <v>81024.28558641295</v>
      </c>
    </row>
    <row r="16" spans="1:14" s="28" customFormat="1" ht="20.25" customHeight="1">
      <c r="A16" s="41">
        <v>2560</v>
      </c>
      <c r="B16" s="42">
        <v>12.69804086569303</v>
      </c>
      <c r="C16" s="42">
        <v>2983.786113495658</v>
      </c>
      <c r="D16" s="42">
        <v>1496.7562858185652</v>
      </c>
      <c r="E16" s="42">
        <v>14049.37184170007</v>
      </c>
      <c r="F16" s="42">
        <v>7276.6140132156</v>
      </c>
      <c r="G16" s="42">
        <v>10763.712590830868</v>
      </c>
      <c r="H16" s="42">
        <v>21661.936452272297</v>
      </c>
      <c r="I16" s="42">
        <v>2165.2121655692235</v>
      </c>
      <c r="J16" s="42">
        <v>592.598352939205</v>
      </c>
      <c r="K16" s="42">
        <v>294.01388276349405</v>
      </c>
      <c r="L16" s="42">
        <v>17.669565855802478</v>
      </c>
      <c r="M16" s="42">
        <v>19.56273362606703</v>
      </c>
      <c r="N16" s="43">
        <v>61333.93203895254</v>
      </c>
    </row>
    <row r="17" spans="1:14" s="28" customFormat="1" ht="20.25" customHeight="1">
      <c r="A17" s="41">
        <v>2561</v>
      </c>
      <c r="B17" s="42">
        <v>18.294385958741135</v>
      </c>
      <c r="C17" s="42">
        <v>1755.0173414019825</v>
      </c>
      <c r="D17" s="42">
        <v>197.88513409057288</v>
      </c>
      <c r="E17" s="42">
        <v>2158.053653620858</v>
      </c>
      <c r="F17" s="42">
        <v>23098.058503460114</v>
      </c>
      <c r="G17" s="42">
        <v>15357.604231519937</v>
      </c>
      <c r="H17" s="42">
        <v>12199.524038845271</v>
      </c>
      <c r="I17" s="42">
        <v>892.178192093696</v>
      </c>
      <c r="J17" s="42">
        <v>223.4463950155568</v>
      </c>
      <c r="K17" s="42">
        <v>267.44625255614426</v>
      </c>
      <c r="L17" s="42">
        <v>54.84274755205993</v>
      </c>
      <c r="M17" s="42">
        <v>480.08902862907104</v>
      </c>
      <c r="N17" s="43">
        <v>56702.43990474402</v>
      </c>
    </row>
    <row r="18" spans="1:14" s="28" customFormat="1" ht="20.25" customHeight="1">
      <c r="A18" s="41">
        <v>2562</v>
      </c>
      <c r="B18" s="42">
        <v>440.0450171998701</v>
      </c>
      <c r="C18" s="42">
        <v>274.3084062207309</v>
      </c>
      <c r="D18" s="42">
        <v>176.59861097937645</v>
      </c>
      <c r="E18" s="42">
        <v>120.5494548872372</v>
      </c>
      <c r="F18" s="42">
        <v>4802.50772128635</v>
      </c>
      <c r="G18" s="42">
        <v>2392.6042187629114</v>
      </c>
      <c r="H18" s="42">
        <v>153.82314904106332</v>
      </c>
      <c r="I18" s="42">
        <v>79.93933185494971</v>
      </c>
      <c r="J18" s="42">
        <v>4.112233479902512</v>
      </c>
      <c r="K18" s="42">
        <v>3.999424204829742</v>
      </c>
      <c r="L18" s="42">
        <v>15.438257650419905</v>
      </c>
      <c r="M18" s="42">
        <v>1.1370254933247572</v>
      </c>
      <c r="N18" s="43">
        <v>8465.062851060966</v>
      </c>
    </row>
    <row r="19" spans="1:14" s="28" customFormat="1" ht="20.25" customHeight="1">
      <c r="A19" s="41">
        <v>2563</v>
      </c>
      <c r="B19" s="42">
        <v>0.158631791797364</v>
      </c>
      <c r="C19" s="42">
        <v>99.579106790021</v>
      </c>
      <c r="D19" s="42">
        <v>1432.885338469438</v>
      </c>
      <c r="E19" s="42">
        <v>1387.8272206411216</v>
      </c>
      <c r="F19" s="42">
        <v>53703.668815760255</v>
      </c>
      <c r="G19" s="42">
        <v>408.15794417730774</v>
      </c>
      <c r="H19" s="42">
        <v>162.39347181449105</v>
      </c>
      <c r="I19" s="42">
        <v>235.05835525376958</v>
      </c>
      <c r="J19" s="42">
        <v>35.83767559356315</v>
      </c>
      <c r="K19" s="42">
        <v>21.79279121756669</v>
      </c>
      <c r="L19" s="42">
        <v>18.571373320680514</v>
      </c>
      <c r="M19" s="42">
        <v>61.50993242940226</v>
      </c>
      <c r="N19" s="43">
        <v>57567.4406572594</v>
      </c>
    </row>
    <row r="20" spans="1:14" s="28" customFormat="1" ht="20.25" customHeight="1">
      <c r="A20" s="41">
        <v>2564</v>
      </c>
      <c r="B20" s="42">
        <v>103.88023804786756</v>
      </c>
      <c r="C20" s="42">
        <v>217.58406362197312</v>
      </c>
      <c r="D20" s="42">
        <v>898.2748883615503</v>
      </c>
      <c r="E20" s="42">
        <v>1088.9953639352036</v>
      </c>
      <c r="F20" s="42">
        <v>3157.2518806108937</v>
      </c>
      <c r="G20" s="42">
        <v>7448.705577798603</v>
      </c>
      <c r="H20" s="42">
        <v>6299.930094254791</v>
      </c>
      <c r="I20" s="42">
        <v>2344.259362700063</v>
      </c>
      <c r="J20" s="42">
        <v>77.18197728421445</v>
      </c>
      <c r="K20" s="42">
        <v>88.39057704012198</v>
      </c>
      <c r="L20" s="42">
        <v>85.70696754098934</v>
      </c>
      <c r="M20" s="42">
        <v>305.6733723038491</v>
      </c>
      <c r="N20" s="43">
        <v>22115.83436350012</v>
      </c>
    </row>
    <row r="21" spans="1:14" s="28" customFormat="1" ht="20.25" customHeight="1">
      <c r="A21" s="41">
        <v>2565</v>
      </c>
      <c r="B21" s="42">
        <v>647.1225002374342</v>
      </c>
      <c r="C21" s="42">
        <v>27489.2402337906</v>
      </c>
      <c r="D21" s="42">
        <v>322.31597392203736</v>
      </c>
      <c r="E21" s="42">
        <v>30723.475611965074</v>
      </c>
      <c r="F21" s="42">
        <v>33935.963856304115</v>
      </c>
      <c r="G21" s="42">
        <v>45057.6701158872</v>
      </c>
      <c r="H21" s="42">
        <v>14866.893310161462</v>
      </c>
      <c r="I21" s="42">
        <v>888.9513113933376</v>
      </c>
      <c r="J21" s="42">
        <v>193.31361781164782</v>
      </c>
      <c r="K21" s="42">
        <v>11.78970958490194</v>
      </c>
      <c r="L21" s="42">
        <v>14.179508036813036</v>
      </c>
      <c r="M21" s="42">
        <v>2.658536487876847</v>
      </c>
      <c r="N21" s="43">
        <v>154153.57428558252</v>
      </c>
    </row>
    <row r="22" spans="1:47" s="46" customFormat="1" ht="20.25" customHeight="1">
      <c r="A22" s="41">
        <v>2566</v>
      </c>
      <c r="B22" s="42">
        <v>18.718245868083045</v>
      </c>
      <c r="C22" s="42">
        <v>436.9657354579767</v>
      </c>
      <c r="D22" s="42">
        <v>62.17693529232408</v>
      </c>
      <c r="E22" s="42">
        <v>24.29668011934818</v>
      </c>
      <c r="F22" s="42">
        <v>558.1445910693624</v>
      </c>
      <c r="G22" s="42">
        <v>24003.989939204304</v>
      </c>
      <c r="H22" s="42">
        <v>14513.383844224623</v>
      </c>
      <c r="I22" s="42">
        <v>2475.182836545796</v>
      </c>
      <c r="J22" s="42">
        <v>186.82488575848112</v>
      </c>
      <c r="K22" s="42">
        <v>10.849074991204164</v>
      </c>
      <c r="L22" s="42">
        <v>6.109557089069619</v>
      </c>
      <c r="M22" s="42">
        <v>5.532375159569089</v>
      </c>
      <c r="N22" s="43">
        <v>42302.174700780146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</row>
    <row r="23" spans="1:14" s="28" customFormat="1" ht="20.2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s="28" customFormat="1" ht="20.2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s="28" customFormat="1" ht="20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s="28" customFormat="1" ht="20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s="28" customFormat="1" ht="20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s="28" customFormat="1" ht="20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s="28" customFormat="1" ht="20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s="28" customFormat="1" ht="20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s="28" customFormat="1" ht="20.25" customHeight="1">
      <c r="A31" s="47" t="s">
        <v>23</v>
      </c>
      <c r="B31" s="48">
        <f>+MAX(B8:B30)</f>
        <v>4498.481897702678</v>
      </c>
      <c r="C31" s="48">
        <f aca="true" t="shared" si="0" ref="C31:M31">+MAX(C8:C30)</f>
        <v>73793.25</v>
      </c>
      <c r="D31" s="48">
        <f t="shared" si="0"/>
        <v>46614.68</v>
      </c>
      <c r="E31" s="48">
        <f t="shared" si="0"/>
        <v>46571.61</v>
      </c>
      <c r="F31" s="48">
        <f t="shared" si="0"/>
        <v>394965.65007156314</v>
      </c>
      <c r="G31" s="48">
        <f t="shared" si="0"/>
        <v>1698046.078727721</v>
      </c>
      <c r="H31" s="48">
        <f t="shared" si="0"/>
        <v>698261.2032862931</v>
      </c>
      <c r="I31" s="48">
        <f t="shared" si="0"/>
        <v>84834.05186858586</v>
      </c>
      <c r="J31" s="48">
        <f t="shared" si="0"/>
        <v>12465.92</v>
      </c>
      <c r="K31" s="48">
        <f t="shared" si="0"/>
        <v>7579.67</v>
      </c>
      <c r="L31" s="48">
        <f t="shared" si="0"/>
        <v>1068.7383982118345</v>
      </c>
      <c r="M31" s="48">
        <f t="shared" si="0"/>
        <v>529.54</v>
      </c>
      <c r="N31" s="49">
        <f>MAX(N8:N30)</f>
        <v>2887306.226338215</v>
      </c>
    </row>
    <row r="32" spans="1:14" s="28" customFormat="1" ht="20.25" customHeight="1">
      <c r="A32" s="47" t="s">
        <v>19</v>
      </c>
      <c r="B32" s="48">
        <f>+AVERAGE(B8:B30)</f>
        <v>681.7633216870886</v>
      </c>
      <c r="C32" s="48">
        <f aca="true" t="shared" si="1" ref="C32:M32">+AVERAGE(C8:C30)</f>
        <v>8050.20240160596</v>
      </c>
      <c r="D32" s="48">
        <f t="shared" si="1"/>
        <v>4431.615646735936</v>
      </c>
      <c r="E32" s="48">
        <f t="shared" si="1"/>
        <v>8367.190458605506</v>
      </c>
      <c r="F32" s="48">
        <f t="shared" si="1"/>
        <v>70372.60106949184</v>
      </c>
      <c r="G32" s="48">
        <f t="shared" si="1"/>
        <v>164499.73302330403</v>
      </c>
      <c r="H32" s="48">
        <f t="shared" si="1"/>
        <v>68479.72350070231</v>
      </c>
      <c r="I32" s="48">
        <f t="shared" si="1"/>
        <v>14112.436851458055</v>
      </c>
      <c r="J32" s="48">
        <f t="shared" si="1"/>
        <v>2255.618805163242</v>
      </c>
      <c r="K32" s="48">
        <f t="shared" si="1"/>
        <v>790.0724780594638</v>
      </c>
      <c r="L32" s="48">
        <f t="shared" si="1"/>
        <v>143.64363494639775</v>
      </c>
      <c r="M32" s="48">
        <f t="shared" si="1"/>
        <v>172.94080831994674</v>
      </c>
      <c r="N32" s="49">
        <f>+AVERAGE(N8:N30)</f>
        <v>342357.5406667463</v>
      </c>
    </row>
    <row r="33" spans="1:14" s="28" customFormat="1" ht="20.25" customHeight="1">
      <c r="A33" s="47" t="s">
        <v>20</v>
      </c>
      <c r="B33" s="48">
        <f>+MIN(B8:B30)</f>
        <v>0</v>
      </c>
      <c r="C33" s="48">
        <f aca="true" t="shared" si="2" ref="C33:M33">+MIN(C8:C30)</f>
        <v>51.89868996806542</v>
      </c>
      <c r="D33" s="48">
        <f t="shared" si="2"/>
        <v>20.1912122498247</v>
      </c>
      <c r="E33" s="48">
        <f t="shared" si="2"/>
        <v>14.484143110748347</v>
      </c>
      <c r="F33" s="48">
        <f t="shared" si="2"/>
        <v>558.1445910693624</v>
      </c>
      <c r="G33" s="48">
        <f t="shared" si="2"/>
        <v>408.15794417730774</v>
      </c>
      <c r="H33" s="48">
        <f t="shared" si="2"/>
        <v>153.82314904106332</v>
      </c>
      <c r="I33" s="48">
        <f t="shared" si="2"/>
        <v>79.93933185494971</v>
      </c>
      <c r="J33" s="48">
        <f t="shared" si="2"/>
        <v>4.112233479902512</v>
      </c>
      <c r="K33" s="48">
        <f t="shared" si="2"/>
        <v>3.999424204829742</v>
      </c>
      <c r="L33" s="48">
        <f t="shared" si="2"/>
        <v>6.109557089069619</v>
      </c>
      <c r="M33" s="48">
        <f t="shared" si="2"/>
        <v>1.1370254933247572</v>
      </c>
      <c r="N33" s="49">
        <f>+MIN(N8:N30)</f>
        <v>5683.1296831294</v>
      </c>
    </row>
    <row r="34" spans="1:14" s="28" customFormat="1" ht="20.2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s="28" customFormat="1" ht="20.25" customHeight="1">
      <c r="A35" s="53"/>
      <c r="B35" s="54" t="s">
        <v>24</v>
      </c>
      <c r="C35" s="55"/>
      <c r="D35" s="55"/>
      <c r="E35" s="68" t="s">
        <v>25</v>
      </c>
      <c r="F35" s="68"/>
      <c r="G35" s="68"/>
      <c r="H35" s="68"/>
      <c r="I35" s="67" t="s">
        <v>26</v>
      </c>
      <c r="J35" s="69">
        <f>N32</f>
        <v>342357.5406667463</v>
      </c>
      <c r="K35" s="69"/>
      <c r="L35" s="67" t="s">
        <v>26</v>
      </c>
      <c r="M35" s="56">
        <f>J35/J36</f>
        <v>449.28811111121564</v>
      </c>
      <c r="N35" s="57" t="s">
        <v>27</v>
      </c>
    </row>
    <row r="36" spans="1:14" s="28" customFormat="1" ht="20.25" customHeight="1">
      <c r="A36" s="53"/>
      <c r="B36" s="55"/>
      <c r="C36" s="55"/>
      <c r="D36" s="55"/>
      <c r="E36" s="55"/>
      <c r="F36" s="68" t="s">
        <v>28</v>
      </c>
      <c r="G36" s="68"/>
      <c r="H36" s="55"/>
      <c r="I36" s="55"/>
      <c r="J36" s="69">
        <v>762</v>
      </c>
      <c r="K36" s="69"/>
      <c r="L36" s="55"/>
      <c r="M36" s="55"/>
      <c r="N36" s="57"/>
    </row>
    <row r="37" spans="1:14" s="28" customFormat="1" ht="20.25" customHeight="1">
      <c r="A37" s="5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59"/>
    </row>
    <row r="38" spans="1:14" ht="20.25" customHeight="1">
      <c r="A38" s="53"/>
      <c r="B38" s="60"/>
      <c r="C38" s="61" t="s">
        <v>33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2"/>
    </row>
    <row r="39" spans="1:14" ht="27" customHeight="1">
      <c r="A39" s="63"/>
      <c r="B39" s="64"/>
      <c r="C39" s="64"/>
      <c r="D39" s="65"/>
      <c r="E39" s="64"/>
      <c r="F39" s="64"/>
      <c r="G39" s="64"/>
      <c r="H39" s="64"/>
      <c r="I39" s="64"/>
      <c r="J39" s="64"/>
      <c r="K39" s="64"/>
      <c r="L39" s="64"/>
      <c r="M39" s="64"/>
      <c r="N39" s="66"/>
    </row>
    <row r="40" ht="18.75" customHeight="1"/>
    <row r="41" ht="18.75" customHeight="1"/>
    <row r="42" ht="18.75" customHeight="1"/>
    <row r="43" ht="18.75" customHeight="1"/>
  </sheetData>
  <sheetProtection/>
  <mergeCells count="7">
    <mergeCell ref="E35:H35"/>
    <mergeCell ref="J35:K35"/>
    <mergeCell ref="F36:G36"/>
    <mergeCell ref="J36:K36"/>
    <mergeCell ref="A3:G3"/>
    <mergeCell ref="K4:L4"/>
    <mergeCell ref="K3:N3"/>
  </mergeCells>
  <printOptions/>
  <pageMargins left="0.9448818897637796" right="0" top="0.787401574803149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66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7" sqref="C17"/>
    </sheetView>
  </sheetViews>
  <sheetFormatPr defaultColWidth="9.00390625" defaultRowHeight="20.25"/>
  <cols>
    <col min="2" max="5" width="9.125" style="0" bestFit="1" customWidth="1"/>
    <col min="6" max="6" width="11.375" style="0" bestFit="1" customWidth="1"/>
    <col min="7" max="7" width="12.375" style="0" bestFit="1" customWidth="1"/>
    <col min="8" max="8" width="11.375" style="0" bestFit="1" customWidth="1"/>
    <col min="9" max="9" width="10.375" style="0" bestFit="1" customWidth="1"/>
    <col min="10" max="10" width="9.375" style="0" bestFit="1" customWidth="1"/>
    <col min="11" max="13" width="9.125" style="0" bestFit="1" customWidth="1"/>
    <col min="14" max="14" width="12.375" style="0" bestFit="1" customWidth="1"/>
  </cols>
  <sheetData>
    <row r="1" spans="1:14" ht="25.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2" customFormat="1" ht="26.25" customHeight="1">
      <c r="A2" s="3" t="s">
        <v>1</v>
      </c>
      <c r="B2" s="4" t="s">
        <v>30</v>
      </c>
      <c r="C2" s="4"/>
      <c r="D2" s="4"/>
      <c r="E2" s="4"/>
      <c r="F2" s="4"/>
      <c r="G2" s="4"/>
      <c r="H2" s="4"/>
      <c r="I2" s="4"/>
      <c r="K2" s="74" t="s">
        <v>21</v>
      </c>
      <c r="L2" s="74"/>
      <c r="M2" s="6">
        <v>762</v>
      </c>
      <c r="N2" s="7" t="s">
        <v>22</v>
      </c>
    </row>
    <row r="3" spans="1:14" s="2" customFormat="1" ht="26.25" customHeight="1">
      <c r="A3" s="3" t="s">
        <v>2</v>
      </c>
      <c r="B3" s="4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1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29</v>
      </c>
    </row>
    <row r="5" spans="1:14" s="1" customFormat="1" ht="24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3" t="s">
        <v>16</v>
      </c>
    </row>
    <row r="6" spans="1:14" s="1" customFormat="1" ht="23.25" customHeight="1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18</v>
      </c>
    </row>
    <row r="7" spans="1:14" ht="20.25">
      <c r="A7" s="17">
        <v>2553</v>
      </c>
      <c r="B7" s="18">
        <v>37.9670208766978</v>
      </c>
      <c r="C7" s="18">
        <v>51.89868996806542</v>
      </c>
      <c r="D7" s="18">
        <v>20.1912122498247</v>
      </c>
      <c r="E7" s="18">
        <v>14.484143110748347</v>
      </c>
      <c r="F7" s="18">
        <v>394965.65007156314</v>
      </c>
      <c r="G7" s="18">
        <v>1698046.078727721</v>
      </c>
      <c r="H7" s="18">
        <v>698261.2032862931</v>
      </c>
      <c r="I7" s="18">
        <v>84834.05186858586</v>
      </c>
      <c r="J7" s="18">
        <v>9852.520596393035</v>
      </c>
      <c r="K7" s="18">
        <v>598.1745380654376</v>
      </c>
      <c r="L7" s="18">
        <v>102.94477088163072</v>
      </c>
      <c r="M7" s="18">
        <v>521.0614125072692</v>
      </c>
      <c r="N7" s="19">
        <v>2887306.226338215</v>
      </c>
    </row>
    <row r="8" spans="1:14" ht="20.25">
      <c r="A8" s="17">
        <v>2554</v>
      </c>
      <c r="B8" s="18">
        <v>33.55753584458925</v>
      </c>
      <c r="C8" s="18">
        <v>737.932499236568</v>
      </c>
      <c r="D8" s="18">
        <v>466.146751438371</v>
      </c>
      <c r="E8" s="18">
        <v>465.71607680839315</v>
      </c>
      <c r="F8" s="18">
        <v>3021.5361273398908</v>
      </c>
      <c r="G8" s="18">
        <v>2081.651934396909</v>
      </c>
      <c r="H8" s="18">
        <v>749.8821575917566</v>
      </c>
      <c r="I8" s="18">
        <v>145.11376188199458</v>
      </c>
      <c r="J8" s="18">
        <v>17.868088501407943</v>
      </c>
      <c r="K8" s="18">
        <v>3.254048857306839</v>
      </c>
      <c r="L8" s="18">
        <v>0.28687548840716226</v>
      </c>
      <c r="M8" s="18">
        <v>0.12161660290919647</v>
      </c>
      <c r="N8" s="19">
        <v>7723.0674739885035</v>
      </c>
    </row>
    <row r="9" spans="1:14" ht="20.25">
      <c r="A9" s="17">
        <v>2555</v>
      </c>
      <c r="B9" s="18">
        <v>5.952703246001872</v>
      </c>
      <c r="C9" s="18">
        <v>98.8389559830317</v>
      </c>
      <c r="D9" s="18">
        <v>36.67749126067344</v>
      </c>
      <c r="E9" s="18">
        <v>7.507620109070924</v>
      </c>
      <c r="F9" s="18">
        <v>97.64607843589398</v>
      </c>
      <c r="G9" s="18">
        <v>934.6981010815697</v>
      </c>
      <c r="H9" s="18">
        <v>340.90132295668553</v>
      </c>
      <c r="I9" s="18">
        <v>150.57680402721067</v>
      </c>
      <c r="J9" s="18">
        <v>51.756852679767235</v>
      </c>
      <c r="K9" s="18">
        <v>6.530604817620039</v>
      </c>
      <c r="L9" s="18">
        <v>10.687383982118345</v>
      </c>
      <c r="M9" s="18">
        <v>4.200576165603503</v>
      </c>
      <c r="N9" s="19">
        <v>1745.974494745247</v>
      </c>
    </row>
    <row r="10" spans="1:14" ht="20.25">
      <c r="A10" s="17">
        <v>2556</v>
      </c>
      <c r="B10" s="18">
        <v>2.762242222898667</v>
      </c>
      <c r="C10" s="18">
        <v>2.884265581851006</v>
      </c>
      <c r="D10" s="18">
        <v>11.27496526276779</v>
      </c>
      <c r="E10" s="18">
        <v>49.39856632735784</v>
      </c>
      <c r="F10" s="18">
        <v>992.0329026080431</v>
      </c>
      <c r="G10" s="18">
        <v>1143.1702760523779</v>
      </c>
      <c r="H10" s="18">
        <v>1124.7927909689324</v>
      </c>
      <c r="I10" s="18">
        <v>318.6515665090622</v>
      </c>
      <c r="J10" s="18">
        <v>124.65915666300651</v>
      </c>
      <c r="K10" s="18">
        <v>11.416488152378218</v>
      </c>
      <c r="L10" s="18">
        <v>4.756144116976683</v>
      </c>
      <c r="M10" s="18">
        <v>5.295372880797828</v>
      </c>
      <c r="N10" s="19">
        <v>3791.0947373464505</v>
      </c>
    </row>
    <row r="11" spans="1:14" ht="20.25">
      <c r="A11" s="17">
        <v>2557</v>
      </c>
      <c r="B11" s="18">
        <v>2.171031381980303</v>
      </c>
      <c r="C11" s="18">
        <v>15.559106784655024</v>
      </c>
      <c r="D11" s="18">
        <v>28.91151241046066</v>
      </c>
      <c r="E11" s="18">
        <v>206.80158479598998</v>
      </c>
      <c r="F11" s="18">
        <v>1038.7722610325147</v>
      </c>
      <c r="G11" s="18">
        <v>2205.1049930131417</v>
      </c>
      <c r="H11" s="18">
        <v>198.34566083074398</v>
      </c>
      <c r="I11" s="18">
        <v>391.78279792784923</v>
      </c>
      <c r="J11" s="18">
        <v>16.791794975623755</v>
      </c>
      <c r="K11" s="18">
        <v>75.79670268828816</v>
      </c>
      <c r="L11" s="18">
        <v>1.265536062610146</v>
      </c>
      <c r="M11" s="18">
        <v>1.354891350915459</v>
      </c>
      <c r="N11" s="19">
        <v>4182.657873254773</v>
      </c>
    </row>
    <row r="12" spans="1:14" ht="2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0.25">
      <c r="A13" s="20" t="s">
        <v>19</v>
      </c>
      <c r="B13" s="21">
        <f>AVERAGE(B7:B11)</f>
        <v>16.482106714433577</v>
      </c>
      <c r="C13" s="21">
        <f aca="true" t="shared" si="0" ref="C13:M13">AVERAGE(C7:C11)</f>
        <v>181.42270351083422</v>
      </c>
      <c r="D13" s="21">
        <f t="shared" si="0"/>
        <v>112.64038652441953</v>
      </c>
      <c r="E13" s="21">
        <f t="shared" si="0"/>
        <v>148.78159823031206</v>
      </c>
      <c r="F13" s="21">
        <f t="shared" si="0"/>
        <v>80023.1274881959</v>
      </c>
      <c r="G13" s="21">
        <f t="shared" si="0"/>
        <v>340882.140806453</v>
      </c>
      <c r="H13" s="21">
        <f t="shared" si="0"/>
        <v>140135.02504372824</v>
      </c>
      <c r="I13" s="21">
        <f t="shared" si="0"/>
        <v>17168.035359786394</v>
      </c>
      <c r="J13" s="21">
        <f t="shared" si="0"/>
        <v>2012.7192978425678</v>
      </c>
      <c r="K13" s="21">
        <f t="shared" si="0"/>
        <v>139.03447651620618</v>
      </c>
      <c r="L13" s="21">
        <f t="shared" si="0"/>
        <v>23.98814210634861</v>
      </c>
      <c r="M13" s="21">
        <f t="shared" si="0"/>
        <v>106.40677390149901</v>
      </c>
      <c r="N13" s="22">
        <f>SUM(B13:M13)</f>
        <v>580949.8041835101</v>
      </c>
    </row>
  </sheetData>
  <sheetProtection/>
  <mergeCells count="2">
    <mergeCell ref="A1:N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2022-06-02T08:29:35Z</cp:lastPrinted>
  <dcterms:created xsi:type="dcterms:W3CDTF">1999-04-02T07:28:09Z</dcterms:created>
  <dcterms:modified xsi:type="dcterms:W3CDTF">2024-06-18T05:05:43Z</dcterms:modified>
  <cp:category/>
  <cp:version/>
  <cp:contentType/>
  <cp:contentStatus/>
</cp:coreProperties>
</file>