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W.25" sheetId="1" r:id="rId1"/>
    <sheet name="W.25-H.05" sheetId="2" r:id="rId2"/>
  </sheets>
  <definedNames>
    <definedName name="_Regression_Int" localSheetId="1" hidden="1">1</definedName>
    <definedName name="Print_Area_MI">'W.25-H.05'!$A$1:$N$6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<sst xmlns="http://schemas.openxmlformats.org/spreadsheetml/2006/main" count="29" uniqueCount="24">
  <si>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</si>
  <si>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</si>
  <si>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</si>
  <si>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</si>
  <si>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</si>
  <si>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</si>
  <si>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</si>
  <si>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</si>
  <si>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</si>
  <si>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</si>
  <si>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</si>
  <si>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</si>
  <si>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</si>
  <si>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</si>
  <si>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</si>
  <si>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</si>
  <si>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</si>
  <si>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</si>
  <si>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</si>
  <si>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</si>
  <si>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</si>
  <si>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แม่น้ำวัง (W.25)</t>
  </si>
  <si>
    <t>สถานี W.25  :   บ้านร่องเคาะ อ.วังเหนือ  จ.ลำปาง</t>
  </si>
  <si>
    <t xml:space="preserve"> พี้นที่รับน้ำ   762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</si>
</sst>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4"/>
      <color indexed="13"/>
      <name val="TH SarabunPSK"/>
      <family val="0"/>
    </font>
    <font>
      <sz val="14"/>
      <color indexed="10"/>
      <name val="TH SarabunPSK"/>
      <family val="0"/>
    </font>
    <font>
      <sz val="12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2" fillId="33" borderId="15" xfId="0" applyNumberFormat="1" applyFont="1" applyFill="1" applyBorder="1" applyAlignment="1" applyProtection="1">
      <alignment horizontal="center" vertical="center"/>
      <protection/>
    </xf>
    <xf numFmtId="236" fontId="52" fillId="36" borderId="16" xfId="0" applyNumberFormat="1" applyFont="1" applyFill="1" applyBorder="1" applyAlignment="1" applyProtection="1">
      <alignment horizontal="center" vertical="center"/>
      <protection/>
    </xf>
    <xf numFmtId="236" fontId="52" fillId="33" borderId="16" xfId="0" applyNumberFormat="1" applyFont="1" applyFill="1" applyBorder="1" applyAlignment="1" applyProtection="1">
      <alignment horizontal="center" vertical="center"/>
      <protection/>
    </xf>
    <xf numFmtId="236" fontId="52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บ้านร่องเคาะ อ.วังเหนือ จ.ลำปาง    </a:t>
            </a:r>
          </a:p>
        </c:rich>
      </c:tx>
      <c:layout>
        <c:manualLayout>
          <c:xMode val="factor"/>
          <c:yMode val="factor"/>
          <c:x val="0.0165"/>
          <c:y val="-0.00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8"/>
          <c:w val="0.8605"/>
          <c:h val="0.659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'W.25-H.05'!$A$7:$A$20</c:f>
              <c:numCache>
                <c:ptCount val="14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  <c:pt idx="13">
                  <c:v>2565</c:v>
                </c:pt>
              </c:numCache>
            </c:numRef>
          </c:cat>
          <c:val>
            <c:numRef>
              <c:f>'W.25-H.05'!$N$7:$N$20</c:f>
              <c:numCache>
                <c:ptCount val="14"/>
                <c:pt idx="0">
                  <c:v>122.83833600000001</c:v>
                </c:pt>
                <c:pt idx="1">
                  <c:v>140.49504</c:v>
                </c:pt>
                <c:pt idx="2">
                  <c:v>283.01927040000004</c:v>
                </c:pt>
                <c:pt idx="3">
                  <c:v>119.52230399999998</c:v>
                </c:pt>
                <c:pt idx="4">
                  <c:v>148.72032000000002</c:v>
                </c:pt>
                <c:pt idx="5">
                  <c:v>106.537248</c:v>
                </c:pt>
                <c:pt idx="6">
                  <c:v>15.97</c:v>
                </c:pt>
                <c:pt idx="7">
                  <c:v>218.35999999999999</c:v>
                </c:pt>
                <c:pt idx="8">
                  <c:v>282.34000000000003</c:v>
                </c:pt>
                <c:pt idx="9">
                  <c:v>212.36000000000004</c:v>
                </c:pt>
                <c:pt idx="10">
                  <c:v>70.14999999999999</c:v>
                </c:pt>
                <c:pt idx="11">
                  <c:v>64.86</c:v>
                </c:pt>
                <c:pt idx="12">
                  <c:v>128.3602464000001</c:v>
                </c:pt>
                <c:pt idx="13">
                  <c:v>272.4196320000001</c:v>
                </c:pt>
              </c:numCache>
            </c:numRef>
          </c:val>
        </c:ser>
        <c:gapWidth val="100"/>
        <c:axId val="22400887"/>
        <c:axId val="281392"/>
      </c:barChart>
      <c:lineChart>
        <c:grouping val="standard"/>
        <c:varyColors val="0"/>
        <c:ser>
          <c:idx val="1"/>
          <c:order val="1"/>
          <c:tx>
            <c:v>ค่าเฉลี่ย 147.2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'W.25-H.05'!$A$7:$A$18</c:f>
              <c:numCache>
                <c:ptCount val="12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</c:numCache>
            </c:numRef>
          </c:cat>
          <c:val>
            <c:numRef>
              <c:f>'W.25-H.05'!$P$7:$P$19</c:f>
              <c:numCache>
                <c:ptCount val="13"/>
                <c:pt idx="0">
                  <c:v>147.1948280615385</c:v>
                </c:pt>
                <c:pt idx="1">
                  <c:v>147.1948280615385</c:v>
                </c:pt>
                <c:pt idx="2">
                  <c:v>147.1948280615385</c:v>
                </c:pt>
                <c:pt idx="3">
                  <c:v>147.1948280615385</c:v>
                </c:pt>
                <c:pt idx="4">
                  <c:v>147.1948280615385</c:v>
                </c:pt>
                <c:pt idx="5">
                  <c:v>147.1948280615385</c:v>
                </c:pt>
                <c:pt idx="6">
                  <c:v>147.1948280615385</c:v>
                </c:pt>
                <c:pt idx="7">
                  <c:v>147.1948280615385</c:v>
                </c:pt>
                <c:pt idx="8">
                  <c:v>147.1948280615385</c:v>
                </c:pt>
                <c:pt idx="9">
                  <c:v>147.1948280615385</c:v>
                </c:pt>
                <c:pt idx="10">
                  <c:v>147.1948280615385</c:v>
                </c:pt>
                <c:pt idx="11">
                  <c:v>147.1948280615385</c:v>
                </c:pt>
                <c:pt idx="12">
                  <c:v>147.1948280615385</c:v>
                </c:pt>
              </c:numCache>
            </c:numRef>
          </c:val>
          <c:smooth val="0"/>
        </c:ser>
        <c:axId val="22400887"/>
        <c:axId val="281392"/>
      </c:lineChart>
      <c:catAx>
        <c:axId val="22400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81392"/>
        <c:crossesAt val="0"/>
        <c:auto val="1"/>
        <c:lblOffset val="100"/>
        <c:tickLblSkip val="1"/>
        <c:noMultiLvlLbl val="0"/>
      </c:catAx>
      <c:valAx>
        <c:axId val="281392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00887"/>
        <c:crossesAt val="1"/>
        <c:crossBetween val="between"/>
        <c:dispUnits/>
        <c:majorUnit val="10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4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56"/>
  <sheetViews>
    <sheetView showGridLines="0" zoomScalePageLayoutView="0" workbookViewId="0" topLeftCell="A13">
      <selection activeCell="B20" sqref="B20:M20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5" t="s">
        <v>22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21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2552</v>
      </c>
      <c r="B7" s="35">
        <v>0.6350400000000003</v>
      </c>
      <c r="C7" s="35">
        <v>11.166336000000001</v>
      </c>
      <c r="D7" s="35">
        <v>22.98412800000001</v>
      </c>
      <c r="E7" s="35">
        <v>11.27779199999999</v>
      </c>
      <c r="F7" s="35">
        <v>15.145056000000004</v>
      </c>
      <c r="G7" s="35">
        <v>25.775711999999995</v>
      </c>
      <c r="H7" s="35">
        <v>23.410080000000008</v>
      </c>
      <c r="I7" s="35">
        <v>7.715519999999997</v>
      </c>
      <c r="J7" s="35">
        <v>2.0623680000000006</v>
      </c>
      <c r="K7" s="35">
        <v>1.2450240000000004</v>
      </c>
      <c r="L7" s="35">
        <v>0.7905599999999996</v>
      </c>
      <c r="M7" s="35">
        <v>0.6307200000000002</v>
      </c>
      <c r="N7" s="36">
        <f aca="true" t="shared" si="0" ref="N7:N12">SUM(B7:M7)</f>
        <v>122.83833600000001</v>
      </c>
      <c r="O7" s="37">
        <f>+N7*1000000/(365*86400)</f>
        <v>3.8951780821917814</v>
      </c>
      <c r="P7" s="38">
        <f aca="true" t="shared" si="1" ref="P7:P19">$N$27</f>
        <v>147.1948280615385</v>
      </c>
      <c r="Q7" s="33"/>
    </row>
    <row r="8" spans="1:17" ht="15" customHeight="1">
      <c r="A8" s="32">
        <v>2553</v>
      </c>
      <c r="B8" s="35">
        <v>0.14342400000000008</v>
      </c>
      <c r="C8" s="35">
        <v>0.1693440000000001</v>
      </c>
      <c r="D8" s="35">
        <v>0.09331200000000005</v>
      </c>
      <c r="E8" s="35">
        <v>0.07516800000000001</v>
      </c>
      <c r="F8" s="35">
        <v>27.883871999999997</v>
      </c>
      <c r="G8" s="35">
        <v>59.157216000000005</v>
      </c>
      <c r="H8" s="35">
        <v>33.522336</v>
      </c>
      <c r="I8" s="35">
        <v>14.529888</v>
      </c>
      <c r="J8" s="35">
        <v>3.4413119999999995</v>
      </c>
      <c r="K8" s="35">
        <v>0.7266240000000004</v>
      </c>
      <c r="L8" s="35">
        <v>0.2531520000000001</v>
      </c>
      <c r="M8" s="35">
        <v>0.4993920000000001</v>
      </c>
      <c r="N8" s="36">
        <f t="shared" si="0"/>
        <v>140.49504</v>
      </c>
      <c r="O8" s="37">
        <f aca="true" t="shared" si="2" ref="O8:O19">+N8*1000000/(365*86400)</f>
        <v>4.4550684931506845</v>
      </c>
      <c r="P8" s="38">
        <f t="shared" si="1"/>
        <v>147.1948280615385</v>
      </c>
      <c r="Q8" s="33"/>
    </row>
    <row r="9" spans="1:17" ht="15" customHeight="1">
      <c r="A9" s="32">
        <v>2554</v>
      </c>
      <c r="B9" s="35">
        <v>2.50128</v>
      </c>
      <c r="C9" s="35">
        <v>30.33244799999999</v>
      </c>
      <c r="D9" s="35">
        <v>17.356896</v>
      </c>
      <c r="E9" s="35">
        <v>21.981888</v>
      </c>
      <c r="F9" s="35">
        <v>94.804992</v>
      </c>
      <c r="G9" s="35">
        <v>72.76176</v>
      </c>
      <c r="H9" s="35">
        <v>31.663007999999998</v>
      </c>
      <c r="I9" s="35">
        <v>9.337247999999999</v>
      </c>
      <c r="J9" s="35">
        <v>1.7323200000000005</v>
      </c>
      <c r="K9" s="35">
        <v>0.4415040000000001</v>
      </c>
      <c r="L9" s="35">
        <v>0.06791040000000044</v>
      </c>
      <c r="M9" s="35">
        <v>0.03801600000000002</v>
      </c>
      <c r="N9" s="36">
        <f t="shared" si="0"/>
        <v>283.01927040000004</v>
      </c>
      <c r="O9" s="37">
        <f t="shared" si="2"/>
        <v>8.974482191780822</v>
      </c>
      <c r="P9" s="38">
        <f t="shared" si="1"/>
        <v>147.1948280615385</v>
      </c>
      <c r="Q9" s="33"/>
    </row>
    <row r="10" spans="1:17" ht="15" customHeight="1">
      <c r="A10" s="32">
        <v>2555</v>
      </c>
      <c r="B10" s="35">
        <v>1.066176</v>
      </c>
      <c r="C10" s="35">
        <v>8.774783999999999</v>
      </c>
      <c r="D10" s="35">
        <v>3.7428479999999995</v>
      </c>
      <c r="E10" s="35">
        <v>1.2216960000000001</v>
      </c>
      <c r="F10" s="35">
        <v>8.535456</v>
      </c>
      <c r="G10" s="35">
        <v>51.804576</v>
      </c>
      <c r="H10" s="35">
        <v>22.794912</v>
      </c>
      <c r="I10" s="35">
        <v>13.220928</v>
      </c>
      <c r="J10" s="35">
        <v>5.190911999999999</v>
      </c>
      <c r="K10" s="35">
        <v>0.9763200000000002</v>
      </c>
      <c r="L10" s="35">
        <v>1.426464</v>
      </c>
      <c r="M10" s="35">
        <v>0.7672319999999998</v>
      </c>
      <c r="N10" s="36">
        <f t="shared" si="0"/>
        <v>119.52230399999998</v>
      </c>
      <c r="O10" s="37">
        <f t="shared" si="2"/>
        <v>3.790027397260273</v>
      </c>
      <c r="P10" s="38">
        <f t="shared" si="1"/>
        <v>147.1948280615385</v>
      </c>
      <c r="Q10" s="33"/>
    </row>
    <row r="11" spans="1:17" ht="15" customHeight="1">
      <c r="A11" s="32">
        <v>2556</v>
      </c>
      <c r="B11" s="35">
        <v>0.4078080000000001</v>
      </c>
      <c r="C11" s="35">
        <v>0.4216320000000002</v>
      </c>
      <c r="D11" s="35">
        <v>1.0523519999999995</v>
      </c>
      <c r="E11" s="35">
        <v>3.1216320000000004</v>
      </c>
      <c r="F11" s="35">
        <v>35.571744</v>
      </c>
      <c r="G11" s="35">
        <v>41.054688</v>
      </c>
      <c r="H11" s="35">
        <v>40.939776</v>
      </c>
      <c r="I11" s="35">
        <v>16.041024000000004</v>
      </c>
      <c r="J11" s="35">
        <v>7.581600000000001</v>
      </c>
      <c r="K11" s="35">
        <v>1.2320640000000005</v>
      </c>
      <c r="L11" s="35">
        <v>0.6134399999999999</v>
      </c>
      <c r="M11" s="35">
        <v>0.68256</v>
      </c>
      <c r="N11" s="36">
        <f t="shared" si="0"/>
        <v>148.72032000000002</v>
      </c>
      <c r="O11" s="37">
        <f t="shared" si="2"/>
        <v>4.715890410958905</v>
      </c>
      <c r="P11" s="38">
        <f t="shared" si="1"/>
        <v>147.1948280615385</v>
      </c>
      <c r="Q11" s="33"/>
    </row>
    <row r="12" spans="1:17" ht="15" customHeight="1">
      <c r="A12" s="32">
        <v>2557</v>
      </c>
      <c r="B12" s="35">
        <v>0.4026240000000001</v>
      </c>
      <c r="C12" s="35">
        <v>1.410912</v>
      </c>
      <c r="D12" s="35">
        <v>1.7098559999999996</v>
      </c>
      <c r="E12" s="35">
        <v>7.834752000000001</v>
      </c>
      <c r="F12" s="35">
        <v>24.449472</v>
      </c>
      <c r="G12" s="35">
        <v>42.323904000000006</v>
      </c>
      <c r="H12" s="35">
        <v>8.817984000000001</v>
      </c>
      <c r="I12" s="35">
        <v>14.169599999999996</v>
      </c>
      <c r="J12" s="35">
        <v>1.4463360000000003</v>
      </c>
      <c r="K12" s="35">
        <v>3.4335359999999975</v>
      </c>
      <c r="L12" s="35">
        <v>0.2678400000000001</v>
      </c>
      <c r="M12" s="35">
        <v>0.2704320000000001</v>
      </c>
      <c r="N12" s="36">
        <f t="shared" si="0"/>
        <v>106.537248</v>
      </c>
      <c r="O12" s="37">
        <f t="shared" si="2"/>
        <v>3.3782739726027398</v>
      </c>
      <c r="P12" s="38">
        <f t="shared" si="1"/>
        <v>147.1948280615385</v>
      </c>
      <c r="Q12" s="33"/>
    </row>
    <row r="13" spans="1:17" ht="15" customHeight="1">
      <c r="A13" s="32">
        <v>2558</v>
      </c>
      <c r="B13" s="35">
        <v>3.45</v>
      </c>
      <c r="C13" s="35">
        <v>0.45</v>
      </c>
      <c r="D13" s="35">
        <v>0.31</v>
      </c>
      <c r="E13" s="35">
        <v>0.52</v>
      </c>
      <c r="F13" s="35">
        <v>1.05</v>
      </c>
      <c r="G13" s="35">
        <v>4.03</v>
      </c>
      <c r="H13" s="35">
        <v>1.16</v>
      </c>
      <c r="I13" s="35">
        <v>3.42</v>
      </c>
      <c r="J13" s="35">
        <v>0.8</v>
      </c>
      <c r="K13" s="35">
        <v>0.3</v>
      </c>
      <c r="L13" s="35">
        <v>0.29</v>
      </c>
      <c r="M13" s="35">
        <v>0.19</v>
      </c>
      <c r="N13" s="36">
        <f aca="true" t="shared" si="3" ref="N13:N18">SUM(B13:M13)</f>
        <v>15.97</v>
      </c>
      <c r="O13" s="37">
        <f t="shared" si="2"/>
        <v>0.5064053779807205</v>
      </c>
      <c r="P13" s="38">
        <f t="shared" si="1"/>
        <v>147.1948280615385</v>
      </c>
      <c r="Q13" s="33"/>
    </row>
    <row r="14" spans="1:17" ht="15" customHeight="1">
      <c r="A14" s="32">
        <v>2559</v>
      </c>
      <c r="B14" s="35">
        <v>0</v>
      </c>
      <c r="C14" s="35">
        <v>4.68</v>
      </c>
      <c r="D14" s="35">
        <v>17.95</v>
      </c>
      <c r="E14" s="35">
        <v>11.03</v>
      </c>
      <c r="F14" s="35">
        <v>38.78</v>
      </c>
      <c r="G14" s="35">
        <v>52.74</v>
      </c>
      <c r="H14" s="35">
        <v>42.81</v>
      </c>
      <c r="I14" s="35">
        <v>34.63</v>
      </c>
      <c r="J14" s="35">
        <v>8</v>
      </c>
      <c r="K14" s="35">
        <v>5.6</v>
      </c>
      <c r="L14" s="35">
        <v>1.07</v>
      </c>
      <c r="M14" s="35">
        <v>1.07</v>
      </c>
      <c r="N14" s="36">
        <f t="shared" si="3"/>
        <v>218.35999999999999</v>
      </c>
      <c r="O14" s="37">
        <f t="shared" si="2"/>
        <v>6.924150177574835</v>
      </c>
      <c r="P14" s="38">
        <f t="shared" si="1"/>
        <v>147.1948280615385</v>
      </c>
      <c r="Q14" s="33"/>
    </row>
    <row r="15" spans="1:17" ht="15" customHeight="1">
      <c r="A15" s="32">
        <v>2560</v>
      </c>
      <c r="B15" s="35">
        <v>0.39</v>
      </c>
      <c r="C15" s="35">
        <v>16.03</v>
      </c>
      <c r="D15" s="35">
        <v>10.06</v>
      </c>
      <c r="E15" s="35">
        <v>53.08</v>
      </c>
      <c r="F15" s="35">
        <v>37.56</v>
      </c>
      <c r="G15" s="35">
        <v>51.95</v>
      </c>
      <c r="H15" s="35">
        <v>85.48</v>
      </c>
      <c r="I15" s="35">
        <v>16.72</v>
      </c>
      <c r="J15" s="35">
        <v>6.45</v>
      </c>
      <c r="K15" s="35">
        <v>3.6</v>
      </c>
      <c r="L15" s="35">
        <v>0.48</v>
      </c>
      <c r="M15" s="35">
        <v>0.54</v>
      </c>
      <c r="N15" s="36">
        <f t="shared" si="3"/>
        <v>282.34000000000003</v>
      </c>
      <c r="O15" s="37">
        <f t="shared" si="2"/>
        <v>8.952942668696096</v>
      </c>
      <c r="P15" s="38">
        <f t="shared" si="1"/>
        <v>147.1948280615385</v>
      </c>
      <c r="Q15" s="33"/>
    </row>
    <row r="16" spans="1:17" ht="15" customHeight="1">
      <c r="A16" s="32">
        <v>2561</v>
      </c>
      <c r="B16" s="35">
        <v>0.87</v>
      </c>
      <c r="C16" s="35">
        <v>15.86</v>
      </c>
      <c r="D16" s="35">
        <v>3.88</v>
      </c>
      <c r="E16" s="35">
        <v>15.51</v>
      </c>
      <c r="F16" s="35">
        <v>51.31</v>
      </c>
      <c r="G16" s="35">
        <v>47.75</v>
      </c>
      <c r="H16" s="35">
        <v>44.67</v>
      </c>
      <c r="I16" s="35">
        <v>11.77</v>
      </c>
      <c r="J16" s="35">
        <v>5.36</v>
      </c>
      <c r="K16" s="35">
        <v>5.38</v>
      </c>
      <c r="L16" s="35">
        <v>2.25</v>
      </c>
      <c r="M16" s="35">
        <v>7.75</v>
      </c>
      <c r="N16" s="36">
        <f t="shared" si="3"/>
        <v>212.36000000000004</v>
      </c>
      <c r="O16" s="37">
        <f t="shared" si="2"/>
        <v>6.733891425672248</v>
      </c>
      <c r="P16" s="38">
        <f t="shared" si="1"/>
        <v>147.1948280615385</v>
      </c>
      <c r="Q16" s="33"/>
    </row>
    <row r="17" spans="1:17" ht="15" customHeight="1">
      <c r="A17" s="32">
        <v>2562</v>
      </c>
      <c r="B17" s="35">
        <v>6.92</v>
      </c>
      <c r="C17" s="35">
        <v>4.98</v>
      </c>
      <c r="D17" s="35">
        <v>3.57</v>
      </c>
      <c r="E17" s="35">
        <v>2.83</v>
      </c>
      <c r="F17" s="35">
        <v>28.91</v>
      </c>
      <c r="G17" s="35">
        <v>16.33</v>
      </c>
      <c r="H17" s="35">
        <v>3.35</v>
      </c>
      <c r="I17" s="35">
        <v>1.97</v>
      </c>
      <c r="J17" s="35">
        <v>0.27</v>
      </c>
      <c r="K17" s="35">
        <v>0.26</v>
      </c>
      <c r="L17" s="35">
        <v>0.66</v>
      </c>
      <c r="M17" s="35">
        <v>0.1</v>
      </c>
      <c r="N17" s="36">
        <f t="shared" si="3"/>
        <v>70.14999999999999</v>
      </c>
      <c r="O17" s="37">
        <f t="shared" si="2"/>
        <v>2.224441907661085</v>
      </c>
      <c r="P17" s="38">
        <f t="shared" si="1"/>
        <v>147.1948280615385</v>
      </c>
      <c r="Q17" s="33"/>
    </row>
    <row r="18" spans="1:17" ht="15" customHeight="1">
      <c r="A18" s="32">
        <v>2563</v>
      </c>
      <c r="B18" s="35">
        <v>0.03</v>
      </c>
      <c r="C18" s="35">
        <v>1.34</v>
      </c>
      <c r="D18" s="35">
        <v>3.53</v>
      </c>
      <c r="E18" s="35">
        <v>4.3</v>
      </c>
      <c r="F18" s="35">
        <v>43.41</v>
      </c>
      <c r="G18" s="35">
        <v>3.9</v>
      </c>
      <c r="H18" s="35">
        <v>2.28</v>
      </c>
      <c r="I18" s="35">
        <v>2.72</v>
      </c>
      <c r="J18" s="35">
        <v>0.91</v>
      </c>
      <c r="K18" s="35">
        <v>0.68</v>
      </c>
      <c r="L18" s="35">
        <v>0.59</v>
      </c>
      <c r="M18" s="35">
        <v>1.17</v>
      </c>
      <c r="N18" s="36">
        <f t="shared" si="3"/>
        <v>64.86</v>
      </c>
      <c r="O18" s="37">
        <f t="shared" si="2"/>
        <v>2.056697108066971</v>
      </c>
      <c r="P18" s="38">
        <f t="shared" si="1"/>
        <v>147.1948280615385</v>
      </c>
      <c r="Q18" s="33"/>
    </row>
    <row r="19" spans="1:17" ht="15" customHeight="1">
      <c r="A19" s="32">
        <v>2564</v>
      </c>
      <c r="B19" s="35">
        <v>4.937760000000003</v>
      </c>
      <c r="C19" s="35">
        <v>5.870880000000001</v>
      </c>
      <c r="D19" s="35">
        <v>8.015760000000004</v>
      </c>
      <c r="E19" s="35">
        <v>10.373184000000004</v>
      </c>
      <c r="F19" s="35">
        <v>15.109200000000016</v>
      </c>
      <c r="G19" s="35">
        <v>31.428864000000036</v>
      </c>
      <c r="H19" s="35">
        <v>30.352320000000027</v>
      </c>
      <c r="I19" s="35">
        <v>17.27352000000001</v>
      </c>
      <c r="J19" s="35">
        <v>2.9280960000000014</v>
      </c>
      <c r="K19" s="35">
        <v>0.7284384000000004</v>
      </c>
      <c r="L19" s="35">
        <v>0.6091200000000003</v>
      </c>
      <c r="M19" s="35">
        <v>0.7331040000000004</v>
      </c>
      <c r="N19" s="36">
        <f>SUM(B19:M19)</f>
        <v>128.3602464000001</v>
      </c>
      <c r="O19" s="37">
        <f t="shared" si="2"/>
        <v>4.070276712328771</v>
      </c>
      <c r="P19" s="38">
        <f t="shared" si="1"/>
        <v>147.1948280615385</v>
      </c>
      <c r="Q19" s="33"/>
    </row>
    <row r="20" spans="1:17" ht="15" customHeight="1">
      <c r="A20" s="41">
        <v>2565</v>
      </c>
      <c r="B20" s="42">
        <v>0.7499520000000003</v>
      </c>
      <c r="C20" s="42">
        <v>31.21416000000001</v>
      </c>
      <c r="D20" s="42">
        <v>4.318272000000002</v>
      </c>
      <c r="E20" s="42">
        <v>50.894352</v>
      </c>
      <c r="F20" s="42">
        <v>59.66654400000001</v>
      </c>
      <c r="G20" s="42">
        <v>72.74879999999999</v>
      </c>
      <c r="H20" s="42">
        <v>38.035008000000005</v>
      </c>
      <c r="I20" s="42">
        <v>10.643616000000003</v>
      </c>
      <c r="J20" s="42">
        <v>3.158784000000002</v>
      </c>
      <c r="K20" s="42">
        <v>0.3900960000000002</v>
      </c>
      <c r="L20" s="42">
        <v>0.422496</v>
      </c>
      <c r="M20" s="42">
        <v>0.17755199999999996</v>
      </c>
      <c r="N20" s="43">
        <f>SUM(B20:M20)</f>
        <v>272.4196320000001</v>
      </c>
      <c r="O20" s="44">
        <f>+N20*1000000/(365*86400)</f>
        <v>8.638369863013702</v>
      </c>
      <c r="P20" s="38"/>
      <c r="Q20" s="33"/>
    </row>
    <row r="21" spans="1:17" ht="15" customHeight="1">
      <c r="A21" s="32">
        <v>2566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6"/>
      <c r="O21" s="37"/>
      <c r="P21" s="38"/>
      <c r="Q21" s="33"/>
    </row>
    <row r="22" spans="1:17" ht="15" customHeight="1">
      <c r="A22" s="32">
        <v>2567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/>
      <c r="O22" s="37"/>
      <c r="P22" s="38"/>
      <c r="Q22" s="33"/>
    </row>
    <row r="23" spans="1:17" ht="15" customHeight="1">
      <c r="A23" s="32">
        <v>2568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6"/>
      <c r="O23" s="37"/>
      <c r="P23" s="38"/>
      <c r="Q23" s="33"/>
    </row>
    <row r="24" spans="1:17" ht="15" customHeight="1">
      <c r="A24" s="32">
        <v>2569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  <c r="O24" s="37"/>
      <c r="P24" s="38"/>
      <c r="Q24" s="33"/>
    </row>
    <row r="25" spans="1:17" ht="15" customHeight="1">
      <c r="A25" s="32">
        <v>2570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6"/>
      <c r="O25" s="37"/>
      <c r="P25" s="38"/>
      <c r="Q25" s="33"/>
    </row>
    <row r="26" spans="1:17" ht="15" customHeight="1">
      <c r="A26" s="34" t="s">
        <v>19</v>
      </c>
      <c r="B26" s="39">
        <f>MAX(B7:B19)</f>
        <v>6.92</v>
      </c>
      <c r="C26" s="39">
        <f aca="true" t="shared" si="4" ref="C26:M26">MAX(C7:C19)</f>
        <v>30.33244799999999</v>
      </c>
      <c r="D26" s="39">
        <f t="shared" si="4"/>
        <v>22.98412800000001</v>
      </c>
      <c r="E26" s="39">
        <f t="shared" si="4"/>
        <v>53.08</v>
      </c>
      <c r="F26" s="39">
        <f t="shared" si="4"/>
        <v>94.804992</v>
      </c>
      <c r="G26" s="39">
        <f t="shared" si="4"/>
        <v>72.76176</v>
      </c>
      <c r="H26" s="39">
        <f t="shared" si="4"/>
        <v>85.48</v>
      </c>
      <c r="I26" s="39">
        <f t="shared" si="4"/>
        <v>34.63</v>
      </c>
      <c r="J26" s="39">
        <f t="shared" si="4"/>
        <v>8</v>
      </c>
      <c r="K26" s="39">
        <f t="shared" si="4"/>
        <v>5.6</v>
      </c>
      <c r="L26" s="39">
        <f t="shared" si="4"/>
        <v>2.25</v>
      </c>
      <c r="M26" s="39">
        <f t="shared" si="4"/>
        <v>7.75</v>
      </c>
      <c r="N26" s="39">
        <f>MAX(N7:N19)</f>
        <v>283.01927040000004</v>
      </c>
      <c r="O26" s="37">
        <f>+N26*1000000/(365*86400)</f>
        <v>8.974482191780822</v>
      </c>
      <c r="P26" s="40"/>
      <c r="Q26" s="33"/>
    </row>
    <row r="27" spans="1:17" ht="15" customHeight="1">
      <c r="A27" s="34" t="s">
        <v>16</v>
      </c>
      <c r="B27" s="39">
        <f>AVERAGE(B7:B19)</f>
        <v>1.6733932307692312</v>
      </c>
      <c r="C27" s="39">
        <f aca="true" t="shared" si="5" ref="C27:M27">AVERAGE(C7:C19)</f>
        <v>7.80664123076923</v>
      </c>
      <c r="D27" s="39">
        <f t="shared" si="5"/>
        <v>7.250396307692308</v>
      </c>
      <c r="E27" s="39">
        <f t="shared" si="5"/>
        <v>11.012008615384618</v>
      </c>
      <c r="F27" s="39">
        <f t="shared" si="5"/>
        <v>32.501522461538464</v>
      </c>
      <c r="G27" s="39">
        <f t="shared" si="5"/>
        <v>38.53897846153846</v>
      </c>
      <c r="H27" s="39">
        <f t="shared" si="5"/>
        <v>28.55772430769231</v>
      </c>
      <c r="I27" s="39">
        <f t="shared" si="5"/>
        <v>12.578286769230772</v>
      </c>
      <c r="J27" s="39">
        <f t="shared" si="5"/>
        <v>3.5517649230769233</v>
      </c>
      <c r="K27" s="39">
        <f t="shared" si="5"/>
        <v>1.8925777230769232</v>
      </c>
      <c r="L27" s="39">
        <f t="shared" si="5"/>
        <v>0.7206528</v>
      </c>
      <c r="M27" s="39">
        <f t="shared" si="5"/>
        <v>1.1108812307692308</v>
      </c>
      <c r="N27" s="39">
        <f>SUM(B27:M27)</f>
        <v>147.1948280615385</v>
      </c>
      <c r="O27" s="37">
        <f>+N27*1000000/(365*86400)</f>
        <v>4.667517378917379</v>
      </c>
      <c r="P27" s="40"/>
      <c r="Q27" s="33"/>
    </row>
    <row r="28" spans="1:17" ht="15" customHeight="1">
      <c r="A28" s="34" t="s">
        <v>20</v>
      </c>
      <c r="B28" s="39">
        <f>MIN(B7:B19)</f>
        <v>0</v>
      </c>
      <c r="C28" s="39">
        <f aca="true" t="shared" si="6" ref="C28:M28">MIN(C7:C19)</f>
        <v>0.1693440000000001</v>
      </c>
      <c r="D28" s="39">
        <f t="shared" si="6"/>
        <v>0.09331200000000005</v>
      </c>
      <c r="E28" s="39">
        <f t="shared" si="6"/>
        <v>0.07516800000000001</v>
      </c>
      <c r="F28" s="39">
        <f t="shared" si="6"/>
        <v>1.05</v>
      </c>
      <c r="G28" s="39">
        <f t="shared" si="6"/>
        <v>3.9</v>
      </c>
      <c r="H28" s="39">
        <f t="shared" si="6"/>
        <v>1.16</v>
      </c>
      <c r="I28" s="39">
        <f t="shared" si="6"/>
        <v>1.97</v>
      </c>
      <c r="J28" s="39">
        <f t="shared" si="6"/>
        <v>0.27</v>
      </c>
      <c r="K28" s="39">
        <f t="shared" si="6"/>
        <v>0.26</v>
      </c>
      <c r="L28" s="39">
        <f t="shared" si="6"/>
        <v>0.06791040000000044</v>
      </c>
      <c r="M28" s="39">
        <f t="shared" si="6"/>
        <v>0.03801600000000002</v>
      </c>
      <c r="N28" s="39">
        <f>MIN(N7:N19)</f>
        <v>15.97</v>
      </c>
      <c r="O28" s="37">
        <f>+N28*1000000/(365*86400)</f>
        <v>0.5064053779807205</v>
      </c>
      <c r="P28" s="40"/>
      <c r="Q28" s="33"/>
    </row>
    <row r="29" spans="1:15" ht="21" customHeight="1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</row>
    <row r="30" spans="1:15" ht="18" customHeight="1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</row>
    <row r="31" spans="1:15" ht="18" customHeight="1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8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18" customHeight="1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ht="18" customHeight="1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8" customHeigh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8" customHeight="1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24.75" customHeight="1">
      <c r="A37" s="26"/>
      <c r="B37" s="27"/>
      <c r="C37" s="28"/>
      <c r="D37" s="25"/>
      <c r="E37" s="27"/>
      <c r="F37" s="27"/>
      <c r="G37" s="27"/>
      <c r="H37" s="27"/>
      <c r="I37" s="27"/>
      <c r="J37" s="27"/>
      <c r="K37" s="27"/>
      <c r="L37" s="27"/>
      <c r="M37" s="27"/>
      <c r="N37" s="29"/>
      <c r="O37" s="25"/>
    </row>
    <row r="38" spans="1:15" ht="24.75" customHeight="1">
      <c r="A38" s="26"/>
      <c r="B38" s="27"/>
      <c r="C38" s="27"/>
      <c r="D38" s="27"/>
      <c r="E38" s="25"/>
      <c r="F38" s="27"/>
      <c r="G38" s="27"/>
      <c r="H38" s="27"/>
      <c r="I38" s="27"/>
      <c r="J38" s="27"/>
      <c r="K38" s="27"/>
      <c r="L38" s="27"/>
      <c r="M38" s="27"/>
      <c r="N38" s="29"/>
      <c r="O38" s="25"/>
    </row>
    <row r="39" spans="1:15" ht="24.75" customHeight="1">
      <c r="A39" s="26"/>
      <c r="B39" s="27"/>
      <c r="C39" s="27"/>
      <c r="D39" s="27"/>
      <c r="E39" s="25"/>
      <c r="F39" s="27"/>
      <c r="G39" s="27"/>
      <c r="H39" s="27"/>
      <c r="I39" s="27"/>
      <c r="J39" s="27"/>
      <c r="K39" s="27"/>
      <c r="L39" s="27"/>
      <c r="M39" s="27"/>
      <c r="N39" s="29"/>
      <c r="O39" s="25"/>
    </row>
    <row r="40" spans="1:15" ht="24.75" customHeight="1">
      <c r="A40" s="26"/>
      <c r="B40" s="27"/>
      <c r="C40" s="27"/>
      <c r="D40" s="27"/>
      <c r="E40" s="25"/>
      <c r="F40" s="27"/>
      <c r="G40" s="27"/>
      <c r="H40" s="27"/>
      <c r="I40" s="27"/>
      <c r="J40" s="27"/>
      <c r="K40" s="27"/>
      <c r="L40" s="27"/>
      <c r="M40" s="27"/>
      <c r="N40" s="29"/>
      <c r="O40" s="25"/>
    </row>
    <row r="41" spans="1:15" ht="24.75" customHeight="1">
      <c r="A41" s="26"/>
      <c r="B41" s="27"/>
      <c r="C41" s="27"/>
      <c r="D41" s="27"/>
      <c r="E41" s="25"/>
      <c r="F41" s="27"/>
      <c r="G41" s="27"/>
      <c r="H41" s="27"/>
      <c r="I41" s="27"/>
      <c r="J41" s="27"/>
      <c r="K41" s="27"/>
      <c r="L41" s="27"/>
      <c r="M41" s="27"/>
      <c r="N41" s="29"/>
      <c r="O41" s="25"/>
    </row>
    <row r="42" ht="18" customHeight="1">
      <c r="A42" s="30"/>
    </row>
    <row r="43" ht="18" customHeight="1">
      <c r="A43" s="30"/>
    </row>
    <row r="44" ht="18" customHeight="1">
      <c r="A44" s="30"/>
    </row>
    <row r="45" ht="18" customHeight="1">
      <c r="A45" s="30"/>
    </row>
    <row r="46" ht="18" customHeight="1">
      <c r="A46" s="30"/>
    </row>
    <row r="47" ht="18" customHeight="1">
      <c r="A47" s="30"/>
    </row>
    <row r="48" ht="18" customHeight="1">
      <c r="A48" s="30"/>
    </row>
    <row r="49" ht="18" customHeight="1">
      <c r="A49" s="30"/>
    </row>
    <row r="50" ht="18" customHeight="1">
      <c r="A50" s="30"/>
    </row>
    <row r="51" ht="18" customHeight="1">
      <c r="A51" s="30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/>
    <row r="58" ht="18" customHeight="1"/>
    <row r="59" ht="18" customHeight="1"/>
    <row r="60" ht="18" customHeight="1"/>
    <row r="61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2016-07-13T06:43:16Z</cp:lastPrinted>
  <dcterms:created xsi:type="dcterms:W3CDTF">1994-01-31T08:04:27Z</dcterms:created>
  <dcterms:modified xsi:type="dcterms:W3CDTF">2023-04-24T09:03:26Z</dcterms:modified>
  <cp:category/>
  <cp:version/>
  <cp:contentType/>
  <cp:contentStatus/>
</cp:coreProperties>
</file>