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1" sheetId="1" r:id="rId1"/>
    <sheet name="ปริมาณน้ำสูงสุด" sheetId="2" r:id="rId2"/>
    <sheet name="Data W.21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<sst xmlns="http://schemas.openxmlformats.org/spreadsheetml/2006/main" count="41" uniqueCount="21">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</sst>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d\ mmm"/>
    <numFmt numFmtId="244" formatCode="bbbb"/>
    <numFmt numFmtId="245" formatCode="#,##0_ ;\-#,##0\ 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5"/>
      <name val="TH SarabunPSK"/>
      <family val="2"/>
    </font>
    <font>
      <sz val="17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1">
    <xf numFmtId="233" fontId="0" fillId="0" borderId="0" xfId="0" applyAlignment="1">
      <alignment/>
    </xf>
    <xf numFmtId="0" fontId="0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5" fillId="0" borderId="0" xfId="46" applyNumberFormat="1" applyFont="1" applyAlignment="1">
      <alignment horizontal="center"/>
      <protection/>
    </xf>
    <xf numFmtId="24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240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6" fillId="0" borderId="12" xfId="46" applyNumberFormat="1" applyFont="1" applyBorder="1" applyAlignment="1">
      <alignment horizontal="centerContinuous"/>
      <protection/>
    </xf>
    <xf numFmtId="240" fontId="26" fillId="0" borderId="11" xfId="46" applyNumberFormat="1" applyFont="1" applyBorder="1" applyAlignment="1">
      <alignment horizontal="centerContinuous"/>
      <protection/>
    </xf>
    <xf numFmtId="240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40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40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/>
      <protection/>
    </xf>
    <xf numFmtId="24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43" fontId="0" fillId="0" borderId="25" xfId="46" applyNumberFormat="1" applyFont="1" applyBorder="1" applyAlignment="1">
      <alignment/>
      <protection/>
    </xf>
    <xf numFmtId="2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/>
      <protection/>
    </xf>
    <xf numFmtId="243" fontId="0" fillId="0" borderId="27" xfId="46" applyNumberFormat="1" applyFont="1" applyBorder="1" applyAlignment="1">
      <alignment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 applyAlignment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/>
      <protection/>
    </xf>
    <xf numFmtId="2" fontId="0" fillId="18" borderId="26" xfId="46" applyNumberFormat="1" applyFont="1" applyFill="1" applyBorder="1" applyAlignment="1">
      <alignment/>
      <protection/>
    </xf>
    <xf numFmtId="243" fontId="0" fillId="0" borderId="23" xfId="46" applyNumberFormat="1" applyFont="1" applyFill="1" applyBorder="1" applyAlignment="1">
      <alignment/>
      <protection/>
    </xf>
    <xf numFmtId="2" fontId="0" fillId="0" borderId="0" xfId="46" applyNumberFormat="1" applyFont="1" applyAlignment="1">
      <alignment/>
      <protection/>
    </xf>
    <xf numFmtId="2" fontId="29" fillId="0" borderId="20" xfId="46" applyNumberFormat="1" applyFont="1" applyBorder="1" applyAlignment="1">
      <alignment/>
      <protection/>
    </xf>
    <xf numFmtId="2" fontId="30" fillId="0" borderId="0" xfId="46" applyNumberFormat="1" applyFont="1" applyBorder="1">
      <alignment/>
      <protection/>
    </xf>
    <xf numFmtId="2" fontId="0" fillId="0" borderId="26" xfId="46" applyNumberFormat="1" applyFont="1" applyBorder="1" applyAlignment="1">
      <alignment/>
      <protection/>
    </xf>
    <xf numFmtId="243" fontId="0" fillId="0" borderId="23" xfId="46" applyNumberFormat="1" applyFont="1" applyBorder="1" applyAlignment="1">
      <alignment/>
      <protection/>
    </xf>
    <xf numFmtId="243" fontId="0" fillId="0" borderId="27" xfId="46" applyNumberFormat="1" applyFont="1" applyBorder="1" applyAlignment="1">
      <alignment/>
      <protection/>
    </xf>
    <xf numFmtId="2" fontId="31" fillId="0" borderId="20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2" fontId="30" fillId="0" borderId="0" xfId="46" applyNumberFormat="1" applyFont="1">
      <alignment/>
      <protection/>
    </xf>
    <xf numFmtId="2" fontId="0" fillId="0" borderId="21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243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32" fillId="0" borderId="21" xfId="46" applyNumberFormat="1" applyFont="1" applyBorder="1">
      <alignment/>
      <protection/>
    </xf>
    <xf numFmtId="2" fontId="32" fillId="0" borderId="26" xfId="46" applyNumberFormat="1" applyFont="1" applyBorder="1" applyAlignment="1">
      <alignment horizontal="center"/>
      <protection/>
    </xf>
    <xf numFmtId="240" fontId="32" fillId="0" borderId="23" xfId="46" applyNumberFormat="1" applyFont="1" applyBorder="1" applyAlignment="1">
      <alignment horizontal="right"/>
      <protection/>
    </xf>
    <xf numFmtId="2" fontId="32" fillId="0" borderId="28" xfId="46" applyNumberFormat="1" applyFont="1" applyBorder="1">
      <alignment/>
      <protection/>
    </xf>
    <xf numFmtId="240" fontId="32" fillId="0" borderId="27" xfId="46" applyNumberFormat="1" applyFont="1" applyBorder="1" applyAlignment="1">
      <alignment horizontal="right"/>
      <protection/>
    </xf>
    <xf numFmtId="240" fontId="32" fillId="0" borderId="23" xfId="46" applyNumberFormat="1" applyFont="1" applyBorder="1" applyAlignment="1">
      <alignment horizontal="center"/>
      <protection/>
    </xf>
    <xf numFmtId="240" fontId="32" fillId="0" borderId="27" xfId="46" applyNumberFormat="1" applyFont="1" applyBorder="1">
      <alignment/>
      <protection/>
    </xf>
    <xf numFmtId="2" fontId="32" fillId="0" borderId="21" xfId="46" applyNumberFormat="1" applyFont="1" applyBorder="1" applyAlignment="1">
      <alignment horizontal="center"/>
      <protection/>
    </xf>
    <xf numFmtId="2" fontId="32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33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4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W.21'!$Q$9:$Q$27</c:f>
              <c:numCache>
                <c:ptCount val="19"/>
                <c:pt idx="0">
                  <c:v>5.22</c:v>
                </c:pt>
                <c:pt idx="1">
                  <c:v>3.539999999999992</c:v>
                </c:pt>
                <c:pt idx="2">
                  <c:v>5.800000000000011</c:v>
                </c:pt>
                <c:pt idx="3">
                  <c:v>5.699999999999989</c:v>
                </c:pt>
                <c:pt idx="4">
                  <c:v>4.97999999999999</c:v>
                </c:pt>
                <c:pt idx="5">
                  <c:v>2.59</c:v>
                </c:pt>
                <c:pt idx="6">
                  <c:v>7.680000000000007</c:v>
                </c:pt>
                <c:pt idx="7">
                  <c:v>5.02000000000001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W.21'!$T$9:$T$27</c:f>
              <c:numCache>
                <c:ptCount val="19"/>
                <c:pt idx="0">
                  <c:v>0.18000000000000682</c:v>
                </c:pt>
                <c:pt idx="1">
                  <c:v>0.12999999999999545</c:v>
                </c:pt>
                <c:pt idx="2">
                  <c:v>-0.09000000000000341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</c:v>
                </c:pt>
                <c:pt idx="6">
                  <c:v>-0.36000000000001364</c:v>
                </c:pt>
                <c:pt idx="7">
                  <c:v>-0.4300000000000068</c:v>
                </c:pt>
                <c:pt idx="8">
                  <c:v>-0.44999999999998863</c:v>
                </c:pt>
                <c:pt idx="9">
                  <c:v>-0.4900000000000091</c:v>
                </c:pt>
                <c:pt idx="10">
                  <c:v>-0.44999999999998863</c:v>
                </c:pt>
                <c:pt idx="11">
                  <c:v>-0.4900000000000091</c:v>
                </c:pt>
                <c:pt idx="12">
                  <c:v>-0.46999999999999886</c:v>
                </c:pt>
                <c:pt idx="13">
                  <c:v>-0.4300000000000068</c:v>
                </c:pt>
                <c:pt idx="14">
                  <c:v>-0.37999999999999545</c:v>
                </c:pt>
                <c:pt idx="15">
                  <c:v>-0.5999999999999943</c:v>
                </c:pt>
                <c:pt idx="16">
                  <c:v>-0.7400000000000091</c:v>
                </c:pt>
                <c:pt idx="17">
                  <c:v>-0.4099999999999966</c:v>
                </c:pt>
                <c:pt idx="18">
                  <c:v>-0.44999999999998863</c:v>
                </c:pt>
              </c:numCache>
            </c:numRef>
          </c:val>
        </c:ser>
        <c:overlap val="100"/>
        <c:gapWidth val="50"/>
        <c:axId val="22234111"/>
        <c:axId val="65889272"/>
      </c:barChart>
      <c:catAx>
        <c:axId val="2223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889272"/>
        <c:crossesAt val="-1"/>
        <c:auto val="1"/>
        <c:lblOffset val="100"/>
        <c:tickLblSkip val="1"/>
        <c:noMultiLvlLbl val="0"/>
      </c:catAx>
      <c:valAx>
        <c:axId val="65889272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23411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175"/>
          <c:w val="0.84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W.21'!$C$9:$C$27</c:f>
              <c:numCache>
                <c:ptCount val="19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</c:v>
                </c:pt>
                <c:pt idx="15">
                  <c:v>157.8</c:v>
                </c:pt>
                <c:pt idx="16">
                  <c:v>16.75</c:v>
                </c:pt>
                <c:pt idx="17">
                  <c:v>171.4</c:v>
                </c:pt>
                <c:pt idx="18">
                  <c:v>159.94</c:v>
                </c:pt>
              </c:numCache>
            </c:numRef>
          </c:val>
        </c:ser>
        <c:gapWidth val="50"/>
        <c:axId val="56132537"/>
        <c:axId val="35430786"/>
      </c:barChart>
      <c:catAx>
        <c:axId val="5613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430786"/>
        <c:crosses val="autoZero"/>
        <c:auto val="1"/>
        <c:lblOffset val="100"/>
        <c:tickLblSkip val="1"/>
        <c:noMultiLvlLbl val="0"/>
      </c:catAx>
      <c:valAx>
        <c:axId val="3543078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56132537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0441619"/>
        <c:axId val="5132138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9239309"/>
        <c:axId val="63391734"/>
      </c:line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1321388"/>
        <c:crossesAt val="-0.8"/>
        <c:auto val="0"/>
        <c:lblOffset val="100"/>
        <c:tickLblSkip val="4"/>
        <c:noMultiLvlLbl val="0"/>
      </c:catAx>
      <c:valAx>
        <c:axId val="5132138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441619"/>
        <c:crossesAt val="1"/>
        <c:crossBetween val="midCat"/>
        <c:dispUnits/>
        <c:majorUnit val="0.1"/>
        <c:minorUnit val="0.02"/>
      </c:valAx>
      <c:catAx>
        <c:axId val="59239309"/>
        <c:scaling>
          <c:orientation val="minMax"/>
        </c:scaling>
        <c:axPos val="b"/>
        <c:delete val="1"/>
        <c:majorTickMark val="out"/>
        <c:minorTickMark val="none"/>
        <c:tickLblPos val="nextTo"/>
        <c:crossAx val="63391734"/>
        <c:crosses val="autoZero"/>
        <c:auto val="0"/>
        <c:lblOffset val="100"/>
        <c:tickLblSkip val="1"/>
        <c:noMultiLvlLbl val="0"/>
      </c:catAx>
      <c:valAx>
        <c:axId val="63391734"/>
        <c:scaling>
          <c:orientation val="minMax"/>
        </c:scaling>
        <c:axPos val="l"/>
        <c:delete val="1"/>
        <c:majorTickMark val="out"/>
        <c:minorTickMark val="none"/>
        <c:tickLblPos val="nextTo"/>
        <c:crossAx val="592393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9">
      <selection activeCell="R31" sqref="R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Q7" s="51"/>
      <c r="R7" s="51"/>
      <c r="AN7" s="19"/>
      <c r="AO7" s="20"/>
    </row>
    <row r="8" spans="1:41" ht="21">
      <c r="A8" s="52"/>
      <c r="B8" s="53" t="s">
        <v>16</v>
      </c>
      <c r="C8" s="47" t="s">
        <v>17</v>
      </c>
      <c r="D8" s="54"/>
      <c r="E8" s="53" t="s">
        <v>16</v>
      </c>
      <c r="F8" s="53" t="s">
        <v>17</v>
      </c>
      <c r="G8" s="54"/>
      <c r="H8" s="53" t="s">
        <v>16</v>
      </c>
      <c r="I8" s="53" t="s">
        <v>17</v>
      </c>
      <c r="J8" s="54"/>
      <c r="K8" s="53" t="s">
        <v>16</v>
      </c>
      <c r="L8" s="53" t="s">
        <v>17</v>
      </c>
      <c r="M8" s="55"/>
      <c r="N8" s="53" t="s">
        <v>18</v>
      </c>
      <c r="O8" s="53" t="s">
        <v>17</v>
      </c>
      <c r="P8" s="56"/>
      <c r="Q8" s="57"/>
      <c r="R8" s="57"/>
      <c r="AN8" s="19"/>
      <c r="AO8" s="20"/>
    </row>
    <row r="9" spans="1:41" ht="21">
      <c r="A9" s="58">
        <v>2542</v>
      </c>
      <c r="B9" s="59">
        <f aca="true" t="shared" si="0" ref="B9:B16">$Q$6+Q9</f>
        <v>237.22</v>
      </c>
      <c r="C9" s="60">
        <v>410.7</v>
      </c>
      <c r="D9" s="61">
        <v>37525</v>
      </c>
      <c r="E9" s="62">
        <f aca="true" t="shared" si="1" ref="E9:E16">$Q$6+R9</f>
        <v>237.18</v>
      </c>
      <c r="F9" s="63">
        <v>402.3</v>
      </c>
      <c r="G9" s="64">
        <v>37525</v>
      </c>
      <c r="H9" s="59">
        <f aca="true" t="shared" si="2" ref="H9:H16">$Q$6+T9</f>
        <v>232.18</v>
      </c>
      <c r="I9" s="65">
        <v>1.27</v>
      </c>
      <c r="J9" s="61">
        <v>37339</v>
      </c>
      <c r="K9" s="62">
        <f aca="true" t="shared" si="3" ref="K9:K16">$Q$6+U9</f>
        <v>232.19</v>
      </c>
      <c r="L9" s="63">
        <v>1.33</v>
      </c>
      <c r="M9" s="64">
        <v>37324</v>
      </c>
      <c r="N9" s="59">
        <v>671.13</v>
      </c>
      <c r="O9" s="66">
        <v>21.22</v>
      </c>
      <c r="P9" s="56"/>
      <c r="Q9" s="67">
        <v>5.22</v>
      </c>
      <c r="R9" s="68">
        <v>5.180000000000007</v>
      </c>
      <c r="T9" s="1">
        <v>0.18000000000000682</v>
      </c>
      <c r="U9" s="1">
        <v>0.18999999999999773</v>
      </c>
      <c r="AN9" s="19"/>
      <c r="AO9" s="20"/>
    </row>
    <row r="10" spans="1:41" ht="21">
      <c r="A10" s="69">
        <v>2543</v>
      </c>
      <c r="B10" s="59">
        <f t="shared" si="0"/>
        <v>235.54</v>
      </c>
      <c r="C10" s="65">
        <v>193.84</v>
      </c>
      <c r="D10" s="61">
        <v>37512</v>
      </c>
      <c r="E10" s="70">
        <f t="shared" si="1"/>
        <v>234.92</v>
      </c>
      <c r="F10" s="65">
        <v>137.34</v>
      </c>
      <c r="G10" s="71">
        <v>37512</v>
      </c>
      <c r="H10" s="59">
        <f t="shared" si="2"/>
        <v>232.13</v>
      </c>
      <c r="I10" s="65">
        <v>0.76</v>
      </c>
      <c r="J10" s="61" t="s">
        <v>19</v>
      </c>
      <c r="K10" s="70">
        <f t="shared" si="3"/>
        <v>232.15</v>
      </c>
      <c r="L10" s="65">
        <v>0.9</v>
      </c>
      <c r="M10" s="71">
        <v>37334</v>
      </c>
      <c r="N10" s="59">
        <v>443</v>
      </c>
      <c r="O10" s="66">
        <v>14.05</v>
      </c>
      <c r="P10" s="56"/>
      <c r="Q10" s="67">
        <v>3.539999999999992</v>
      </c>
      <c r="R10" s="68">
        <v>2.9199999999999875</v>
      </c>
      <c r="T10" s="1">
        <v>0.12999999999999545</v>
      </c>
      <c r="U10" s="1">
        <v>0.15000000000000568</v>
      </c>
      <c r="AN10" s="19"/>
      <c r="AO10" s="20"/>
    </row>
    <row r="11" spans="1:41" ht="21">
      <c r="A11" s="72">
        <v>2544</v>
      </c>
      <c r="B11" s="59">
        <f t="shared" si="0"/>
        <v>237.8</v>
      </c>
      <c r="C11" s="65">
        <v>384</v>
      </c>
      <c r="D11" s="61">
        <v>37480</v>
      </c>
      <c r="E11" s="70">
        <f t="shared" si="1"/>
        <v>236.59</v>
      </c>
      <c r="F11" s="65">
        <v>271.6</v>
      </c>
      <c r="G11" s="71">
        <v>37483</v>
      </c>
      <c r="H11" s="59">
        <f t="shared" si="2"/>
        <v>231.91</v>
      </c>
      <c r="I11" s="65">
        <v>1.075</v>
      </c>
      <c r="J11" s="61">
        <v>37341</v>
      </c>
      <c r="K11" s="70">
        <f t="shared" si="3"/>
        <v>232.16</v>
      </c>
      <c r="L11" s="65">
        <v>0.64</v>
      </c>
      <c r="M11" s="71">
        <v>37372</v>
      </c>
      <c r="N11" s="59">
        <v>623.576</v>
      </c>
      <c r="O11" s="66">
        <v>19.77</v>
      </c>
      <c r="P11" s="56"/>
      <c r="Q11" s="67">
        <v>5.800000000000011</v>
      </c>
      <c r="R11" s="68">
        <v>4.59</v>
      </c>
      <c r="T11" s="1">
        <v>-0.09000000000000341</v>
      </c>
      <c r="U11" s="1">
        <v>0.1599999999999966</v>
      </c>
      <c r="AN11" s="19"/>
      <c r="AO11" s="20"/>
    </row>
    <row r="12" spans="1:41" ht="21">
      <c r="A12" s="72">
        <v>2545</v>
      </c>
      <c r="B12" s="59">
        <f t="shared" si="0"/>
        <v>237.7</v>
      </c>
      <c r="C12" s="65">
        <v>388.8</v>
      </c>
      <c r="D12" s="61">
        <v>37509</v>
      </c>
      <c r="E12" s="70">
        <f t="shared" si="1"/>
        <v>237.67</v>
      </c>
      <c r="F12" s="65">
        <v>385.86</v>
      </c>
      <c r="G12" s="71">
        <v>37509</v>
      </c>
      <c r="H12" s="59">
        <f t="shared" si="2"/>
        <v>231.7</v>
      </c>
      <c r="I12" s="65">
        <v>0.5</v>
      </c>
      <c r="J12" s="61">
        <v>37340</v>
      </c>
      <c r="K12" s="70">
        <f t="shared" si="3"/>
        <v>231.7</v>
      </c>
      <c r="L12" s="65">
        <v>0.5</v>
      </c>
      <c r="M12" s="71">
        <v>37312</v>
      </c>
      <c r="N12" s="59">
        <v>834.994</v>
      </c>
      <c r="O12" s="66">
        <v>26.4774092418</v>
      </c>
      <c r="P12" s="56"/>
      <c r="Q12" s="67">
        <v>5.699999999999989</v>
      </c>
      <c r="R12" s="68">
        <v>5.6699999999999875</v>
      </c>
      <c r="T12" s="6">
        <v>-0.30000000000001137</v>
      </c>
      <c r="U12" s="6">
        <v>-0.30000000000001137</v>
      </c>
      <c r="AN12" s="19"/>
      <c r="AO12" s="73"/>
    </row>
    <row r="13" spans="1:41" ht="21">
      <c r="A13" s="72">
        <v>2546</v>
      </c>
      <c r="B13" s="59">
        <f t="shared" si="0"/>
        <v>236.98</v>
      </c>
      <c r="C13" s="65">
        <v>324.7</v>
      </c>
      <c r="D13" s="61">
        <v>37515</v>
      </c>
      <c r="E13" s="70">
        <f t="shared" si="1"/>
        <v>236.93</v>
      </c>
      <c r="F13" s="65">
        <v>318.95</v>
      </c>
      <c r="G13" s="71">
        <v>37515</v>
      </c>
      <c r="H13" s="59">
        <f t="shared" si="2"/>
        <v>231.63</v>
      </c>
      <c r="I13" s="65">
        <v>0.635</v>
      </c>
      <c r="J13" s="61">
        <v>37592</v>
      </c>
      <c r="K13" s="70">
        <f t="shared" si="3"/>
        <v>231.64</v>
      </c>
      <c r="L13" s="65">
        <v>0.68</v>
      </c>
      <c r="M13" s="71">
        <v>37589</v>
      </c>
      <c r="N13" s="59">
        <v>358.315</v>
      </c>
      <c r="O13" s="66">
        <v>11.3620611555</v>
      </c>
      <c r="P13" s="56"/>
      <c r="Q13" s="67">
        <v>4.97999999999999</v>
      </c>
      <c r="R13" s="68">
        <v>4.930000000000007</v>
      </c>
      <c r="T13" s="1">
        <v>-0.37000000000000455</v>
      </c>
      <c r="U13" s="1">
        <v>-0.36000000000001364</v>
      </c>
      <c r="AN13" s="19"/>
      <c r="AO13" s="20"/>
    </row>
    <row r="14" spans="1:41" ht="21">
      <c r="A14" s="72">
        <v>2547</v>
      </c>
      <c r="B14" s="59">
        <f t="shared" si="0"/>
        <v>234.59</v>
      </c>
      <c r="C14" s="65">
        <v>176.42</v>
      </c>
      <c r="D14" s="61">
        <v>38252</v>
      </c>
      <c r="E14" s="70">
        <f t="shared" si="1"/>
        <v>234.58</v>
      </c>
      <c r="F14" s="65">
        <v>175.65</v>
      </c>
      <c r="G14" s="71">
        <v>38252</v>
      </c>
      <c r="H14" s="59">
        <f t="shared" si="2"/>
        <v>231.65</v>
      </c>
      <c r="I14" s="65">
        <v>0.27</v>
      </c>
      <c r="J14" s="71">
        <v>38095</v>
      </c>
      <c r="K14" s="70">
        <f t="shared" si="3"/>
        <v>231.65</v>
      </c>
      <c r="L14" s="65">
        <v>0.27</v>
      </c>
      <c r="M14" s="71">
        <v>38095</v>
      </c>
      <c r="N14" s="59">
        <v>459.42</v>
      </c>
      <c r="O14" s="66">
        <v>14.57</v>
      </c>
      <c r="P14" s="56"/>
      <c r="Q14" s="67">
        <v>2.59</v>
      </c>
      <c r="R14" s="68">
        <v>2.5800000000000125</v>
      </c>
      <c r="T14" s="1">
        <v>-0.3499999999999943</v>
      </c>
      <c r="U14" s="1">
        <v>-0.3499999999999943</v>
      </c>
      <c r="AN14" s="19"/>
      <c r="AO14" s="57"/>
    </row>
    <row r="15" spans="1:21" ht="21">
      <c r="A15" s="74">
        <v>2548</v>
      </c>
      <c r="B15" s="75">
        <f t="shared" si="0"/>
        <v>239.68</v>
      </c>
      <c r="C15" s="76">
        <v>900</v>
      </c>
      <c r="D15" s="77">
        <v>38625</v>
      </c>
      <c r="E15" s="70">
        <f t="shared" si="1"/>
        <v>239.22</v>
      </c>
      <c r="F15" s="65">
        <v>786.8</v>
      </c>
      <c r="G15" s="71">
        <v>38625</v>
      </c>
      <c r="H15" s="59">
        <f t="shared" si="2"/>
        <v>231.64</v>
      </c>
      <c r="I15" s="78">
        <v>0.4</v>
      </c>
      <c r="J15" s="71">
        <v>38489</v>
      </c>
      <c r="K15" s="70">
        <f t="shared" si="3"/>
        <v>231.64</v>
      </c>
      <c r="L15" s="78">
        <v>0.4</v>
      </c>
      <c r="M15" s="71">
        <v>38489</v>
      </c>
      <c r="N15" s="59">
        <v>957.9038400000003</v>
      </c>
      <c r="O15" s="79">
        <f aca="true" t="shared" si="4" ref="O15:O26">+N15*0.0317097</f>
        <v>30.37484339524801</v>
      </c>
      <c r="P15" s="56"/>
      <c r="Q15" s="80">
        <v>7.680000000000007</v>
      </c>
      <c r="R15" s="68">
        <v>7.22</v>
      </c>
      <c r="T15" s="1">
        <v>-0.36000000000001364</v>
      </c>
      <c r="U15" s="1">
        <v>-0.36000000000001364</v>
      </c>
    </row>
    <row r="16" spans="1:21" ht="21">
      <c r="A16" s="72">
        <v>2549</v>
      </c>
      <c r="B16" s="59">
        <f t="shared" si="0"/>
        <v>237.02</v>
      </c>
      <c r="C16" s="81">
        <v>516.6</v>
      </c>
      <c r="D16" s="82">
        <v>38983</v>
      </c>
      <c r="E16" s="70">
        <f t="shared" si="1"/>
        <v>236.99</v>
      </c>
      <c r="F16" s="65">
        <v>510.6</v>
      </c>
      <c r="G16" s="83">
        <v>38983</v>
      </c>
      <c r="H16" s="59">
        <f t="shared" si="2"/>
        <v>231.57</v>
      </c>
      <c r="I16" s="65">
        <v>0.02</v>
      </c>
      <c r="J16" s="71">
        <v>38725</v>
      </c>
      <c r="K16" s="70">
        <f t="shared" si="3"/>
        <v>231.58</v>
      </c>
      <c r="L16" s="65">
        <v>0.02</v>
      </c>
      <c r="M16" s="71">
        <v>38725</v>
      </c>
      <c r="N16" s="59">
        <v>825.866</v>
      </c>
      <c r="O16" s="84">
        <f t="shared" si="4"/>
        <v>26.1879631002</v>
      </c>
      <c r="P16" s="56"/>
      <c r="Q16" s="67">
        <v>5.02000000000001</v>
      </c>
      <c r="R16" s="68">
        <v>4.990000000000009</v>
      </c>
      <c r="T16" s="1">
        <v>-0.4300000000000068</v>
      </c>
      <c r="U16" s="1">
        <v>-0.4199999999999875</v>
      </c>
    </row>
    <row r="17" spans="1:20" ht="21">
      <c r="A17" s="72">
        <v>2550</v>
      </c>
      <c r="B17" s="59">
        <v>233.95</v>
      </c>
      <c r="C17" s="65">
        <v>114.5</v>
      </c>
      <c r="D17" s="82">
        <v>39324</v>
      </c>
      <c r="E17" s="70">
        <v>233.87</v>
      </c>
      <c r="F17" s="65">
        <v>108.9</v>
      </c>
      <c r="G17" s="82">
        <v>39324</v>
      </c>
      <c r="H17" s="70">
        <v>231.55</v>
      </c>
      <c r="I17" s="65">
        <v>0.75</v>
      </c>
      <c r="J17" s="71">
        <v>39071</v>
      </c>
      <c r="K17" s="70">
        <v>231.55</v>
      </c>
      <c r="L17" s="65">
        <v>0.75</v>
      </c>
      <c r="M17" s="71">
        <v>39071</v>
      </c>
      <c r="N17" s="59">
        <v>313.92</v>
      </c>
      <c r="O17" s="84">
        <f t="shared" si="4"/>
        <v>9.954309024</v>
      </c>
      <c r="P17" s="56"/>
      <c r="Q17" s="67">
        <f aca="true" t="shared" si="5" ref="Q17:Q26">B17-$Q$6</f>
        <v>1.9499999999999886</v>
      </c>
      <c r="R17" s="68">
        <f aca="true" t="shared" si="6" ref="R17:R27">H17-$Q$6</f>
        <v>-0.44999999999998863</v>
      </c>
      <c r="T17" s="6">
        <f aca="true" t="shared" si="7" ref="T17:T27">H17-$Q$6</f>
        <v>-0.44999999999998863</v>
      </c>
    </row>
    <row r="18" spans="1:20" ht="21">
      <c r="A18" s="72">
        <v>2551</v>
      </c>
      <c r="B18" s="85">
        <v>234.6</v>
      </c>
      <c r="C18" s="81">
        <v>150</v>
      </c>
      <c r="D18" s="82">
        <v>39348</v>
      </c>
      <c r="E18" s="86">
        <v>234.4</v>
      </c>
      <c r="F18" s="81">
        <v>131</v>
      </c>
      <c r="G18" s="82">
        <v>39348</v>
      </c>
      <c r="H18" s="86">
        <v>231.51</v>
      </c>
      <c r="I18" s="81">
        <v>0.23</v>
      </c>
      <c r="J18" s="71">
        <v>38885</v>
      </c>
      <c r="K18" s="86">
        <v>231.51</v>
      </c>
      <c r="L18" s="81">
        <v>0.23</v>
      </c>
      <c r="M18" s="71">
        <v>38889</v>
      </c>
      <c r="N18" s="85">
        <v>341.3</v>
      </c>
      <c r="O18" s="84">
        <f t="shared" si="4"/>
        <v>10.82252061</v>
      </c>
      <c r="P18" s="56"/>
      <c r="Q18" s="67">
        <f t="shared" si="5"/>
        <v>2.5999999999999943</v>
      </c>
      <c r="R18" s="68">
        <f t="shared" si="6"/>
        <v>-0.4900000000000091</v>
      </c>
      <c r="T18" s="6">
        <f t="shared" si="7"/>
        <v>-0.4900000000000091</v>
      </c>
    </row>
    <row r="19" spans="1:20" ht="21">
      <c r="A19" s="72">
        <v>2552</v>
      </c>
      <c r="B19" s="59">
        <v>233.7</v>
      </c>
      <c r="C19" s="65">
        <v>80</v>
      </c>
      <c r="D19" s="61">
        <v>39351</v>
      </c>
      <c r="E19" s="70">
        <v>233.52</v>
      </c>
      <c r="F19" s="65">
        <v>69.4</v>
      </c>
      <c r="G19" s="82">
        <v>39252</v>
      </c>
      <c r="H19" s="70">
        <v>231.55</v>
      </c>
      <c r="I19" s="65">
        <v>0.7</v>
      </c>
      <c r="J19" s="71">
        <v>39817</v>
      </c>
      <c r="K19" s="70">
        <v>231.55</v>
      </c>
      <c r="L19" s="65">
        <v>0.7</v>
      </c>
      <c r="M19" s="71">
        <v>38721</v>
      </c>
      <c r="N19" s="59">
        <v>275.12</v>
      </c>
      <c r="O19" s="66">
        <f t="shared" si="4"/>
        <v>8.723972664</v>
      </c>
      <c r="P19" s="56"/>
      <c r="Q19" s="67">
        <f t="shared" si="5"/>
        <v>1.6999999999999886</v>
      </c>
      <c r="R19" s="68">
        <f t="shared" si="6"/>
        <v>-0.44999999999998863</v>
      </c>
      <c r="T19" s="6">
        <f t="shared" si="7"/>
        <v>-0.44999999999998863</v>
      </c>
    </row>
    <row r="20" spans="1:20" ht="21">
      <c r="A20" s="72">
        <v>2553</v>
      </c>
      <c r="B20" s="59">
        <v>236.25</v>
      </c>
      <c r="C20" s="65">
        <v>263.25</v>
      </c>
      <c r="D20" s="61">
        <v>39309</v>
      </c>
      <c r="E20" s="70">
        <v>236.02</v>
      </c>
      <c r="F20" s="65">
        <v>243.7</v>
      </c>
      <c r="G20" s="83">
        <v>39309</v>
      </c>
      <c r="H20" s="59">
        <v>231.51</v>
      </c>
      <c r="I20" s="65">
        <v>0.26</v>
      </c>
      <c r="J20" s="71">
        <v>40331</v>
      </c>
      <c r="K20" s="70">
        <v>231.52</v>
      </c>
      <c r="L20" s="65">
        <v>0.32</v>
      </c>
      <c r="M20" s="71">
        <v>40355</v>
      </c>
      <c r="N20" s="59">
        <v>573.77</v>
      </c>
      <c r="O20" s="66">
        <f t="shared" si="4"/>
        <v>18.194074569</v>
      </c>
      <c r="P20" s="56"/>
      <c r="Q20" s="67">
        <f t="shared" si="5"/>
        <v>4.25</v>
      </c>
      <c r="R20" s="68">
        <f t="shared" si="6"/>
        <v>-0.4900000000000091</v>
      </c>
      <c r="T20" s="87">
        <f t="shared" si="7"/>
        <v>-0.4900000000000091</v>
      </c>
    </row>
    <row r="21" spans="1:20" ht="21">
      <c r="A21" s="72">
        <v>2554</v>
      </c>
      <c r="B21" s="88">
        <v>237.64</v>
      </c>
      <c r="C21" s="89">
        <v>450.4</v>
      </c>
      <c r="D21" s="61">
        <v>40756</v>
      </c>
      <c r="E21" s="90">
        <v>236.7</v>
      </c>
      <c r="F21" s="89">
        <v>320.75</v>
      </c>
      <c r="G21" s="91">
        <v>40756</v>
      </c>
      <c r="H21" s="92">
        <v>231.53</v>
      </c>
      <c r="I21" s="89">
        <v>0.65</v>
      </c>
      <c r="J21" s="93">
        <v>40571</v>
      </c>
      <c r="K21" s="94">
        <v>231.534</v>
      </c>
      <c r="L21" s="89">
        <v>0.65</v>
      </c>
      <c r="M21" s="93">
        <v>40572</v>
      </c>
      <c r="N21" s="92">
        <v>1516.98</v>
      </c>
      <c r="O21" s="95">
        <f t="shared" si="4"/>
        <v>48.102980706000004</v>
      </c>
      <c r="P21" s="56"/>
      <c r="Q21" s="1">
        <f t="shared" si="5"/>
        <v>5.639999999999986</v>
      </c>
      <c r="R21" s="1">
        <f t="shared" si="6"/>
        <v>-0.46999999999999886</v>
      </c>
      <c r="T21" s="1">
        <f t="shared" si="7"/>
        <v>-0.46999999999999886</v>
      </c>
    </row>
    <row r="22" spans="1:20" ht="21">
      <c r="A22" s="72">
        <v>2555</v>
      </c>
      <c r="B22" s="88">
        <v>235.88</v>
      </c>
      <c r="C22" s="89">
        <v>220.6</v>
      </c>
      <c r="D22" s="61">
        <v>41160</v>
      </c>
      <c r="E22" s="90">
        <v>235.709</v>
      </c>
      <c r="F22" s="89">
        <v>206.9</v>
      </c>
      <c r="G22" s="91">
        <v>41160</v>
      </c>
      <c r="H22" s="88">
        <v>231.57</v>
      </c>
      <c r="I22" s="89">
        <v>1.43</v>
      </c>
      <c r="J22" s="93">
        <v>40989</v>
      </c>
      <c r="K22" s="90">
        <v>231.57</v>
      </c>
      <c r="L22" s="89">
        <v>1.43</v>
      </c>
      <c r="M22" s="93">
        <v>40989</v>
      </c>
      <c r="N22" s="92">
        <v>444.97</v>
      </c>
      <c r="O22" s="95">
        <f t="shared" si="4"/>
        <v>14.109865209</v>
      </c>
      <c r="P22" s="56"/>
      <c r="Q22" s="1">
        <f t="shared" si="5"/>
        <v>3.8799999999999955</v>
      </c>
      <c r="R22" s="1">
        <f t="shared" si="6"/>
        <v>-0.4300000000000068</v>
      </c>
      <c r="T22" s="1">
        <f t="shared" si="7"/>
        <v>-0.4300000000000068</v>
      </c>
    </row>
    <row r="23" spans="1:20" ht="21">
      <c r="A23" s="72">
        <v>2556</v>
      </c>
      <c r="B23" s="88">
        <v>235.46</v>
      </c>
      <c r="C23" s="89">
        <v>64.4</v>
      </c>
      <c r="D23" s="61">
        <v>41569</v>
      </c>
      <c r="E23" s="90">
        <v>235.32</v>
      </c>
      <c r="F23" s="89">
        <v>169.6</v>
      </c>
      <c r="G23" s="91">
        <v>41569</v>
      </c>
      <c r="H23" s="88">
        <v>231.62</v>
      </c>
      <c r="I23" s="89">
        <v>0.54</v>
      </c>
      <c r="J23" s="93">
        <v>41368</v>
      </c>
      <c r="K23" s="90">
        <v>231.62</v>
      </c>
      <c r="L23" s="89">
        <v>0.54</v>
      </c>
      <c r="M23" s="93">
        <v>41368</v>
      </c>
      <c r="N23" s="92">
        <v>397.41</v>
      </c>
      <c r="O23" s="95">
        <f t="shared" si="4"/>
        <v>12.601751877000002</v>
      </c>
      <c r="P23" s="56"/>
      <c r="Q23" s="1">
        <f t="shared" si="5"/>
        <v>3.460000000000008</v>
      </c>
      <c r="R23" s="1">
        <f t="shared" si="6"/>
        <v>-0.37999999999999545</v>
      </c>
      <c r="T23" s="1">
        <f t="shared" si="7"/>
        <v>-0.37999999999999545</v>
      </c>
    </row>
    <row r="24" spans="1:20" ht="21">
      <c r="A24" s="72">
        <v>2557</v>
      </c>
      <c r="B24" s="88">
        <v>235.14</v>
      </c>
      <c r="C24" s="89">
        <v>157.8</v>
      </c>
      <c r="D24" s="61">
        <v>41884</v>
      </c>
      <c r="E24" s="90">
        <v>234.493</v>
      </c>
      <c r="F24" s="89">
        <v>115.4</v>
      </c>
      <c r="G24" s="71">
        <v>41884</v>
      </c>
      <c r="H24" s="88">
        <v>231.4</v>
      </c>
      <c r="I24" s="89">
        <v>0.4</v>
      </c>
      <c r="J24" s="93">
        <v>41718</v>
      </c>
      <c r="K24" s="90">
        <v>231.426</v>
      </c>
      <c r="L24" s="89">
        <v>0.52</v>
      </c>
      <c r="M24" s="93">
        <v>41718</v>
      </c>
      <c r="N24" s="92">
        <v>257.19</v>
      </c>
      <c r="O24" s="95">
        <f t="shared" si="4"/>
        <v>8.155417743</v>
      </c>
      <c r="P24" s="56"/>
      <c r="Q24" s="1">
        <f t="shared" si="5"/>
        <v>3.1399999999999864</v>
      </c>
      <c r="R24" s="1">
        <f t="shared" si="6"/>
        <v>-0.5999999999999943</v>
      </c>
      <c r="T24" s="6">
        <f t="shared" si="7"/>
        <v>-0.5999999999999943</v>
      </c>
    </row>
    <row r="25" spans="1:20" ht="21">
      <c r="A25" s="72">
        <v>2558</v>
      </c>
      <c r="B25" s="88">
        <v>232.25</v>
      </c>
      <c r="C25" s="89">
        <v>16.75</v>
      </c>
      <c r="D25" s="61">
        <v>42266</v>
      </c>
      <c r="E25" s="90">
        <v>232.192</v>
      </c>
      <c r="F25" s="89">
        <v>14.5</v>
      </c>
      <c r="G25" s="71">
        <v>42266</v>
      </c>
      <c r="H25" s="88">
        <v>231.26</v>
      </c>
      <c r="I25" s="89">
        <v>0</v>
      </c>
      <c r="J25" s="93">
        <v>42080</v>
      </c>
      <c r="K25" s="90">
        <v>231.268</v>
      </c>
      <c r="L25" s="89">
        <v>0</v>
      </c>
      <c r="M25" s="93">
        <v>42081</v>
      </c>
      <c r="N25" s="92">
        <v>57.56</v>
      </c>
      <c r="O25" s="95">
        <f t="shared" si="4"/>
        <v>1.8252103320000002</v>
      </c>
      <c r="P25" s="56"/>
      <c r="Q25" s="1">
        <f t="shared" si="5"/>
        <v>0.25</v>
      </c>
      <c r="R25" s="1">
        <f t="shared" si="6"/>
        <v>-0.7400000000000091</v>
      </c>
      <c r="T25" s="1">
        <f t="shared" si="7"/>
        <v>-0.7400000000000091</v>
      </c>
    </row>
    <row r="26" spans="1:20" ht="21">
      <c r="A26" s="72">
        <v>2559</v>
      </c>
      <c r="B26" s="88">
        <v>235.13</v>
      </c>
      <c r="C26" s="89">
        <v>171.4</v>
      </c>
      <c r="D26" s="61">
        <v>42649</v>
      </c>
      <c r="E26" s="90">
        <v>234.697</v>
      </c>
      <c r="F26" s="89">
        <v>121</v>
      </c>
      <c r="G26" s="71">
        <v>42651</v>
      </c>
      <c r="H26" s="88">
        <v>231.59</v>
      </c>
      <c r="I26" s="89">
        <v>0.27</v>
      </c>
      <c r="J26" s="93">
        <v>42404</v>
      </c>
      <c r="K26" s="90">
        <v>231.6</v>
      </c>
      <c r="L26" s="89">
        <v>0.32</v>
      </c>
      <c r="M26" s="93">
        <v>42459</v>
      </c>
      <c r="N26" s="92">
        <v>338.01</v>
      </c>
      <c r="O26" s="96">
        <f t="shared" si="4"/>
        <v>10.718195697</v>
      </c>
      <c r="P26" s="56"/>
      <c r="Q26" s="1">
        <f t="shared" si="5"/>
        <v>3.1299999999999955</v>
      </c>
      <c r="R26" s="1">
        <f t="shared" si="6"/>
        <v>-0.4099999999999966</v>
      </c>
      <c r="T26" s="1">
        <f t="shared" si="7"/>
        <v>-0.4099999999999966</v>
      </c>
    </row>
    <row r="27" spans="1:20" ht="21">
      <c r="A27" s="97">
        <v>2560</v>
      </c>
      <c r="B27" s="88">
        <v>235.17</v>
      </c>
      <c r="C27" s="98">
        <v>159.94</v>
      </c>
      <c r="D27" s="61">
        <v>43389</v>
      </c>
      <c r="E27" s="90">
        <v>235.08</v>
      </c>
      <c r="F27" s="98">
        <v>152.56</v>
      </c>
      <c r="G27" s="61">
        <v>43389</v>
      </c>
      <c r="H27" s="88">
        <v>231.55</v>
      </c>
      <c r="I27" s="98">
        <v>0.65</v>
      </c>
      <c r="J27" s="99">
        <v>43231</v>
      </c>
      <c r="K27" s="90">
        <v>231.56</v>
      </c>
      <c r="L27" s="98">
        <v>0.7</v>
      </c>
      <c r="M27" s="100">
        <v>43231</v>
      </c>
      <c r="N27" s="101">
        <v>683.19</v>
      </c>
      <c r="O27" s="95">
        <v>21.66</v>
      </c>
      <c r="P27" s="56"/>
      <c r="Q27" s="1">
        <v>3.1699999999999875</v>
      </c>
      <c r="R27" s="1">
        <f t="shared" si="6"/>
        <v>-0.44999999999998863</v>
      </c>
      <c r="T27" s="1">
        <f t="shared" si="7"/>
        <v>-0.44999999999998863</v>
      </c>
    </row>
    <row r="28" spans="1:16" ht="21">
      <c r="A28" s="97"/>
      <c r="B28" s="102"/>
      <c r="C28" s="103"/>
      <c r="D28" s="104"/>
      <c r="E28" s="105"/>
      <c r="F28" s="103"/>
      <c r="G28" s="106"/>
      <c r="H28" s="102"/>
      <c r="I28" s="103"/>
      <c r="J28" s="107"/>
      <c r="K28" s="105"/>
      <c r="L28" s="103"/>
      <c r="M28" s="108"/>
      <c r="N28" s="109"/>
      <c r="O28" s="110"/>
      <c r="P28" s="56"/>
    </row>
    <row r="29" spans="1:16" ht="21">
      <c r="A29" s="97"/>
      <c r="B29" s="102"/>
      <c r="C29" s="103"/>
      <c r="D29" s="104"/>
      <c r="E29" s="105"/>
      <c r="F29" s="103"/>
      <c r="G29" s="106"/>
      <c r="H29" s="102"/>
      <c r="I29" s="103"/>
      <c r="J29" s="107"/>
      <c r="K29" s="105"/>
      <c r="L29" s="103"/>
      <c r="M29" s="108"/>
      <c r="N29" s="109"/>
      <c r="O29" s="110"/>
      <c r="P29" s="56"/>
    </row>
    <row r="30" spans="1:16" ht="21">
      <c r="A30" s="97"/>
      <c r="B30" s="102"/>
      <c r="C30" s="103"/>
      <c r="D30" s="104"/>
      <c r="E30" s="105"/>
      <c r="F30" s="103"/>
      <c r="G30" s="106"/>
      <c r="H30" s="102"/>
      <c r="I30" s="103"/>
      <c r="J30" s="107"/>
      <c r="K30" s="105"/>
      <c r="L30" s="103"/>
      <c r="M30" s="108"/>
      <c r="N30" s="109"/>
      <c r="O30" s="110"/>
      <c r="P30" s="56"/>
    </row>
    <row r="31" spans="1:16" ht="22.5" customHeight="1">
      <c r="A31" s="97"/>
      <c r="B31" s="102"/>
      <c r="C31" s="103"/>
      <c r="D31" s="104"/>
      <c r="E31" s="105"/>
      <c r="F31" s="103"/>
      <c r="G31" s="106"/>
      <c r="H31" s="102"/>
      <c r="I31" s="103"/>
      <c r="J31" s="107"/>
      <c r="K31" s="105"/>
      <c r="L31" s="103"/>
      <c r="M31" s="108"/>
      <c r="N31" s="109"/>
      <c r="O31" s="110"/>
      <c r="P31" s="56"/>
    </row>
    <row r="32" spans="1:16" ht="21">
      <c r="A32" s="97"/>
      <c r="B32" s="102"/>
      <c r="C32" s="103"/>
      <c r="D32" s="104"/>
      <c r="E32" s="105"/>
      <c r="F32" s="103"/>
      <c r="G32" s="106"/>
      <c r="H32" s="102"/>
      <c r="I32" s="103"/>
      <c r="J32" s="107"/>
      <c r="K32" s="105"/>
      <c r="L32" s="103"/>
      <c r="M32" s="108"/>
      <c r="N32" s="109"/>
      <c r="O32" s="110"/>
      <c r="P32" s="56"/>
    </row>
    <row r="33" spans="1:16" ht="21">
      <c r="A33" s="97"/>
      <c r="B33" s="102"/>
      <c r="C33" s="103"/>
      <c r="D33" s="104"/>
      <c r="E33" s="105"/>
      <c r="F33" s="103"/>
      <c r="G33" s="106"/>
      <c r="H33" s="102"/>
      <c r="I33" s="103"/>
      <c r="J33" s="107"/>
      <c r="K33" s="105"/>
      <c r="L33" s="103"/>
      <c r="M33" s="108"/>
      <c r="N33" s="109"/>
      <c r="O33" s="110"/>
      <c r="P33" s="56"/>
    </row>
    <row r="34" spans="1:16" ht="21">
      <c r="A34" s="97"/>
      <c r="B34" s="102"/>
      <c r="C34" s="103"/>
      <c r="D34" s="104"/>
      <c r="E34" s="105"/>
      <c r="F34" s="103"/>
      <c r="G34" s="106"/>
      <c r="H34" s="102"/>
      <c r="I34" s="103"/>
      <c r="J34" s="107"/>
      <c r="K34" s="105"/>
      <c r="L34" s="103"/>
      <c r="M34" s="108"/>
      <c r="N34" s="109"/>
      <c r="O34" s="110"/>
      <c r="P34" s="56"/>
    </row>
    <row r="35" spans="1:16" ht="22.5" customHeight="1">
      <c r="A35" s="72"/>
      <c r="B35" s="88"/>
      <c r="C35" s="111"/>
      <c r="D35" s="112"/>
      <c r="E35" s="90"/>
      <c r="F35" s="111"/>
      <c r="G35" s="100"/>
      <c r="H35" s="113"/>
      <c r="I35" s="111"/>
      <c r="J35" s="114"/>
      <c r="K35" s="90"/>
      <c r="L35" s="111"/>
      <c r="M35" s="100"/>
      <c r="N35" s="88"/>
      <c r="O35" s="95"/>
      <c r="P35" s="68"/>
    </row>
    <row r="36" spans="1:16" ht="22.5" customHeight="1">
      <c r="A36" s="72"/>
      <c r="B36" s="88"/>
      <c r="C36" s="111"/>
      <c r="D36" s="114"/>
      <c r="E36" s="90"/>
      <c r="F36" s="111"/>
      <c r="G36" s="100"/>
      <c r="H36" s="113"/>
      <c r="I36" s="111"/>
      <c r="J36" s="114"/>
      <c r="K36" s="90"/>
      <c r="L36" s="111"/>
      <c r="M36" s="100"/>
      <c r="N36" s="88"/>
      <c r="O36" s="95"/>
      <c r="P36" s="68"/>
    </row>
    <row r="37" spans="1:16" ht="22.5" customHeight="1">
      <c r="A37" s="72"/>
      <c r="B37" s="115"/>
      <c r="C37" s="116"/>
      <c r="D37" s="117" t="s">
        <v>20</v>
      </c>
      <c r="E37" s="118"/>
      <c r="F37" s="116"/>
      <c r="G37" s="119"/>
      <c r="H37" s="120"/>
      <c r="I37" s="116"/>
      <c r="J37" s="121"/>
      <c r="K37" s="118"/>
      <c r="L37" s="116"/>
      <c r="M37" s="119"/>
      <c r="N37" s="115"/>
      <c r="O37" s="122"/>
      <c r="P37" s="68"/>
    </row>
    <row r="38" spans="1:16" ht="22.5" customHeight="1">
      <c r="A38" s="123"/>
      <c r="B38" s="124"/>
      <c r="C38" s="125"/>
      <c r="D38" s="126"/>
      <c r="E38" s="127"/>
      <c r="F38" s="125"/>
      <c r="G38" s="128"/>
      <c r="H38" s="129"/>
      <c r="I38" s="125"/>
      <c r="J38" s="126"/>
      <c r="K38" s="127"/>
      <c r="L38" s="125"/>
      <c r="M38" s="128"/>
      <c r="N38" s="124"/>
      <c r="O38" s="130"/>
      <c r="P38" s="68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2010-12-01T08:04:23Z</cp:lastPrinted>
  <dcterms:created xsi:type="dcterms:W3CDTF">1994-01-31T08:04:27Z</dcterms:created>
  <dcterms:modified xsi:type="dcterms:W3CDTF">2018-06-19T08:30:36Z</dcterms:modified>
  <cp:category/>
  <cp:version/>
  <cp:contentType/>
  <cp:contentStatus/>
</cp:coreProperties>
</file>