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<sst xmlns="http://schemas.openxmlformats.org/spreadsheetml/2006/main" count="50" uniqueCount="25">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</sst>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"/>
    <numFmt numFmtId="210" formatCode="0.00_);\(0.00\)"/>
    <numFmt numFmtId="211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2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02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right"/>
    </xf>
    <xf numFmtId="1" fontId="5" fillId="33" borderId="1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18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6" fillId="0" borderId="24" xfId="55" applyNumberFormat="1" applyFont="1" applyBorder="1">
      <alignment/>
      <protection/>
    </xf>
    <xf numFmtId="2" fontId="1" fillId="0" borderId="0" xfId="55" applyNumberFormat="1" applyFont="1" applyBorder="1">
      <alignment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8705901"/>
        <c:axId val="11244246"/>
      </c:scatterChart>
      <c:valAx>
        <c:axId val="87059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244246"/>
        <c:crossesAt val="10"/>
        <c:crossBetween val="midCat"/>
        <c:dispUnits/>
        <c:majorUnit val="10"/>
      </c:valAx>
      <c:valAx>
        <c:axId val="1124424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7059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095625" y="1101090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152400</xdr:rowOff>
    </xdr:from>
    <xdr:to>
      <xdr:col>6</xdr:col>
      <xdr:colOff>314325</xdr:colOff>
      <xdr:row>41</xdr:row>
      <xdr:rowOff>85725</xdr:rowOff>
    </xdr:to>
    <xdr:sp>
      <xdr:nvSpPr>
        <xdr:cNvPr id="3" name="Oval 3"/>
        <xdr:cNvSpPr>
          <a:spLocks/>
        </xdr:cNvSpPr>
      </xdr:nvSpPr>
      <xdr:spPr>
        <a:xfrm>
          <a:off x="2609850" y="10772775"/>
          <a:ext cx="514350" cy="4857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9">
      <selection activeCell="V3" sqref="V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COUNT(J41:J71)</f>
        <v>31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AVERAGE(J41:J71)</f>
        <v>143.70322580645163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(VAR(J41:J71))</f>
        <v>9588.006089247308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2536</v>
      </c>
      <c r="B6" s="74">
        <v>36.5</v>
      </c>
      <c r="C6" s="71">
        <v>2565</v>
      </c>
      <c r="D6" s="79">
        <v>266.85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STDEV(J41:J71)</f>
        <v>97.9183644126438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75">
        <v>155.4</v>
      </c>
      <c r="C7" s="71">
        <v>2566</v>
      </c>
      <c r="D7" s="80">
        <v>195.5</v>
      </c>
      <c r="E7" s="1"/>
      <c r="F7" s="2"/>
      <c r="V7" s="10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75">
        <v>192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75">
        <v>117.92</v>
      </c>
      <c r="C9" s="12"/>
      <c r="D9" s="13"/>
      <c r="E9" s="15"/>
      <c r="F9" s="15"/>
      <c r="U9" s="2" t="s">
        <v>16</v>
      </c>
      <c r="V9" s="16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75">
        <v>146.4</v>
      </c>
      <c r="C10" s="12"/>
      <c r="D10" s="13"/>
      <c r="E10" s="17"/>
      <c r="F10" s="18"/>
      <c r="U10" s="2" t="s">
        <v>17</v>
      </c>
      <c r="V10" s="16">
        <f>+B81</f>
        <v>1.115917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75">
        <v>52.3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75">
        <v>122.6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75">
        <v>191.76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75">
        <v>64.4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75">
        <v>102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75">
        <v>43.38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75">
        <v>111.14</v>
      </c>
      <c r="C17" s="12"/>
      <c r="D17" s="22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75">
        <v>302</v>
      </c>
      <c r="C18" s="12"/>
      <c r="D18" s="22"/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75">
        <v>533.5</v>
      </c>
      <c r="C19" s="12"/>
      <c r="D19" s="13"/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76">
        <v>92.75</v>
      </c>
      <c r="C20" s="12"/>
      <c r="D20" s="13"/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76">
        <v>68.3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75">
        <v>146.25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75">
        <v>152.95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75">
        <v>199.62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75">
        <v>114.84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75">
        <v>183.64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76">
        <v>122.58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76">
        <v>27.6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7">
        <v>145.05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75">
        <v>140.16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76">
        <v>97.62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2562</v>
      </c>
      <c r="B32" s="75">
        <v>200.08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2563</v>
      </c>
      <c r="B33" s="75">
        <v>98.7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>
        <v>2564</v>
      </c>
      <c r="B34" s="78">
        <v>31.01</v>
      </c>
      <c r="C34" s="35"/>
      <c r="D34" s="36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7"/>
      <c r="C35" s="37"/>
      <c r="D35" s="37"/>
      <c r="E35" s="1"/>
      <c r="F35" s="2"/>
      <c r="S35" s="21"/>
      <c r="T35" s="38"/>
      <c r="U35" s="3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1"/>
      <c r="B36" s="39"/>
      <c r="C36" s="40" t="s">
        <v>9</v>
      </c>
      <c r="D36" s="41">
        <v>2</v>
      </c>
      <c r="E36" s="42">
        <v>3</v>
      </c>
      <c r="F36" s="42">
        <v>4</v>
      </c>
      <c r="G36" s="42">
        <v>5</v>
      </c>
      <c r="H36" s="42">
        <v>6</v>
      </c>
      <c r="I36" s="42">
        <v>10</v>
      </c>
      <c r="J36" s="42">
        <v>20</v>
      </c>
      <c r="K36" s="42">
        <v>25</v>
      </c>
      <c r="L36" s="42">
        <v>50</v>
      </c>
      <c r="M36" s="42">
        <v>100</v>
      </c>
      <c r="N36" s="42">
        <v>200</v>
      </c>
      <c r="O36" s="42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39"/>
      <c r="C37" s="43" t="s">
        <v>2</v>
      </c>
      <c r="D37" s="44">
        <f aca="true" t="shared" si="1" ref="D37:O37">ROUND((((-LN(-LN(1-1/D36)))+$B$83*$B$84)/$B$83),2)</f>
        <v>128.39</v>
      </c>
      <c r="E37" s="43">
        <f t="shared" si="1"/>
        <v>175.44</v>
      </c>
      <c r="F37" s="45">
        <f t="shared" si="1"/>
        <v>205.55</v>
      </c>
      <c r="G37" s="45">
        <f t="shared" si="1"/>
        <v>227.84</v>
      </c>
      <c r="H37" s="45">
        <f t="shared" si="1"/>
        <v>245.57</v>
      </c>
      <c r="I37" s="45">
        <f t="shared" si="1"/>
        <v>293.69</v>
      </c>
      <c r="J37" s="45">
        <f t="shared" si="1"/>
        <v>356.85</v>
      </c>
      <c r="K37" s="45">
        <f t="shared" si="1"/>
        <v>376.89</v>
      </c>
      <c r="L37" s="45">
        <f t="shared" si="1"/>
        <v>438.61</v>
      </c>
      <c r="M37" s="45">
        <f t="shared" si="1"/>
        <v>499.88</v>
      </c>
      <c r="N37" s="45">
        <f t="shared" si="1"/>
        <v>560.92</v>
      </c>
      <c r="O37" s="45">
        <f t="shared" si="1"/>
        <v>641.45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9"/>
      <c r="C38" s="46"/>
      <c r="D38" s="47" t="s">
        <v>10</v>
      </c>
      <c r="E38" s="48"/>
      <c r="F38" s="49" t="s">
        <v>18</v>
      </c>
      <c r="G38" s="49"/>
      <c r="H38" s="49"/>
      <c r="I38" s="49"/>
      <c r="J38" s="49"/>
      <c r="K38" s="49"/>
      <c r="L38" s="49"/>
      <c r="M38" s="50"/>
      <c r="N38" s="50"/>
      <c r="O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21.75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2536</v>
      </c>
      <c r="J41" s="20">
        <v>36.5</v>
      </c>
      <c r="K41" s="21"/>
      <c r="S41" s="21"/>
      <c r="Y41" s="6"/>
      <c r="Z41" s="6"/>
      <c r="AA41" s="6"/>
      <c r="AB41" s="6"/>
    </row>
    <row r="42" spans="1:28" ht="21.75">
      <c r="A42" s="19"/>
      <c r="B42" s="37"/>
      <c r="C42" s="37"/>
      <c r="D42" s="37"/>
      <c r="E42" s="1"/>
      <c r="I42" s="21">
        <v>2537</v>
      </c>
      <c r="J42" s="20">
        <v>155.4</v>
      </c>
      <c r="K42" s="2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2538</v>
      </c>
      <c r="J43" s="20">
        <v>192</v>
      </c>
      <c r="K43" s="21"/>
      <c r="S43" s="21"/>
      <c r="Y43" s="6"/>
      <c r="Z43" s="6"/>
      <c r="AA43" s="6"/>
      <c r="AB43" s="6"/>
    </row>
    <row r="44" spans="1:28" ht="21.75">
      <c r="A44" s="19"/>
      <c r="B44" s="37"/>
      <c r="C44" s="37"/>
      <c r="D44" s="37"/>
      <c r="E44" s="1"/>
      <c r="I44" s="21">
        <v>2539</v>
      </c>
      <c r="J44" s="20">
        <v>117.92</v>
      </c>
      <c r="K44" s="21"/>
      <c r="S44" s="21"/>
      <c r="Y44" s="6"/>
      <c r="Z44" s="6"/>
      <c r="AA44" s="6"/>
      <c r="AB44" s="6"/>
    </row>
    <row r="45" spans="1:28" ht="21.75">
      <c r="A45" s="19"/>
      <c r="B45" s="37"/>
      <c r="C45" s="37"/>
      <c r="D45" s="37"/>
      <c r="E45" s="55"/>
      <c r="I45" s="21">
        <v>2540</v>
      </c>
      <c r="J45" s="20">
        <v>146.4</v>
      </c>
      <c r="K45" s="2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2541</v>
      </c>
      <c r="J46" s="20">
        <v>52.3</v>
      </c>
      <c r="K46" s="2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2542</v>
      </c>
      <c r="J47" s="20">
        <v>122.6</v>
      </c>
      <c r="K47" s="2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2543</v>
      </c>
      <c r="J48" s="20">
        <v>191.76</v>
      </c>
      <c r="K48" s="2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2544</v>
      </c>
      <c r="J49" s="20">
        <v>64.4</v>
      </c>
      <c r="K49" s="2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2545</v>
      </c>
      <c r="J50" s="20">
        <v>102</v>
      </c>
      <c r="K50" s="2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2546</v>
      </c>
      <c r="J51" s="20">
        <v>43.38</v>
      </c>
      <c r="K51" s="2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2547</v>
      </c>
      <c r="J52" s="20">
        <v>111.14</v>
      </c>
      <c r="K52" s="2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2548</v>
      </c>
      <c r="J53" s="20">
        <v>302</v>
      </c>
      <c r="K53" s="2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2549</v>
      </c>
      <c r="J54" s="20">
        <v>533.5</v>
      </c>
      <c r="K54" s="2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2550</v>
      </c>
      <c r="J55" s="20">
        <v>92.75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2551</v>
      </c>
      <c r="J56" s="20">
        <v>68.3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2552</v>
      </c>
      <c r="J57" s="58">
        <v>146.25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2553</v>
      </c>
      <c r="J58" s="58">
        <v>152.95</v>
      </c>
      <c r="K58" s="21"/>
      <c r="S58" s="21"/>
      <c r="Y58" s="6">
        <v>1</v>
      </c>
      <c r="Z58" s="5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2554</v>
      </c>
      <c r="J59" s="20">
        <v>199.62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0">
        <v>2555</v>
      </c>
      <c r="J60" s="20">
        <v>114.84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2556</v>
      </c>
      <c r="J61" s="20">
        <v>183.64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2557</v>
      </c>
      <c r="J62" s="20">
        <v>122.58</v>
      </c>
      <c r="K62" s="21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1"/>
      <c r="C63" s="61"/>
      <c r="D63" s="61"/>
      <c r="E63" s="61"/>
      <c r="F63" s="61"/>
      <c r="G63" s="7"/>
      <c r="H63" s="7"/>
      <c r="I63" s="60">
        <v>2558</v>
      </c>
      <c r="J63" s="68">
        <v>27.6</v>
      </c>
      <c r="K63" s="6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3"/>
      <c r="C64" s="63"/>
      <c r="D64" s="63"/>
      <c r="E64" s="63"/>
      <c r="F64" s="63"/>
      <c r="G64" s="38"/>
      <c r="H64" s="38"/>
      <c r="I64" s="21">
        <v>2559</v>
      </c>
      <c r="J64" s="69">
        <v>145.05</v>
      </c>
      <c r="K64" s="64"/>
      <c r="L64" s="38"/>
      <c r="M64" s="38"/>
      <c r="N64" s="38"/>
      <c r="O64" s="38"/>
      <c r="P64" s="38"/>
      <c r="Q64" s="38"/>
      <c r="R64" s="3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2560</v>
      </c>
      <c r="J65" s="20">
        <v>140.16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0">
        <v>2561</v>
      </c>
      <c r="J66" s="20">
        <v>97.62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2562</v>
      </c>
      <c r="J67" s="20">
        <v>200.08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60">
        <v>2563</v>
      </c>
      <c r="J68" s="20">
        <v>98.7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0">
        <v>2564</v>
      </c>
      <c r="J69" s="20">
        <v>31.01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60">
        <v>2565</v>
      </c>
      <c r="J70" s="20">
        <v>266.85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60">
        <v>2566</v>
      </c>
      <c r="J71" s="81">
        <v>195.5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5">
        <f>IF($A$79&gt;=6,VLOOKUP($F$78,$X$3:$AC$38,$A$79-4),VLOOKUP($A$78,$X$3:$AC$38,$A$79+1))</f>
        <v>0.541053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5">
        <f>IF($A$79&gt;=6,VLOOKUP($F$78,$Y$58:$AD$97,$A$79-4),VLOOKUP($A$78,$Y$58:$AD$97,$A$79+1))</f>
        <v>1.115917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6">
        <f>B81/V6</f>
        <v>0.011396401550350103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7">
        <f>V4-(B80/B83)</f>
        <v>96.22745043914907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60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60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1"/>
      <c r="J93" s="60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1"/>
      <c r="J94" s="60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2024-06-24T06:36:36Z</dcterms:modified>
  <cp:category/>
  <cp:version/>
  <cp:contentType/>
  <cp:contentStatus/>
</cp:coreProperties>
</file>