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20" sheetId="1" r:id="rId1"/>
    <sheet name="W.20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<sst xmlns="http://schemas.openxmlformats.org/spreadsheetml/2006/main" count="53" uniqueCount="28">
  <si>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</si>
  <si>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</si>
  <si>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</si>
  <si>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</si>
  <si>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</si>
  <si>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</si>
  <si>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</si>
  <si>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</si>
  <si>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</si>
  <si>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</si>
  <si>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</si>
  <si>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</si>
  <si>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</si>
  <si>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</si>
  <si>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</si>
  <si>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</si>
  <si>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 941 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</si>
  <si>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</si>
  <si>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</si>
  <si>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</si>
  <si>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</si>
  <si>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</si>
  <si>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</si>
  <si>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</si>
  <si>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</si>
  <si>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</si>
  <si>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 ปีน้ำเริ่มตั้งแต่ 1 เม.ย. ถึง 31 มี.ค. ของปีต่อไป</t>
    </r>
  </si>
  <si>
    <t>ตลิ่งฝั่งซ้าย  238.35 ม.(ร.ท.ก.) ตลิ่งฝั่งขวา  238.35 ม.(ร.ท.ก.) ท้องน้ำ    ม.(ร.ท.ก.) ศูนย์เสาระดับน้ำ  230.42  ม.(ร.ท.ก.)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</si>
</sst>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_);\(0.00\)"/>
    <numFmt numFmtId="183" formatCode="mmm\-yyyy"/>
    <numFmt numFmtId="184" formatCode="0.0"/>
    <numFmt numFmtId="185" formatCode="bbbb"/>
    <numFmt numFmtId="186" formatCode="#,##0_ ;\-#,##0\ "/>
    <numFmt numFmtId="187" formatCode="0.0000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8" fontId="7" fillId="0" borderId="11" xfId="0" applyNumberFormat="1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178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78" fontId="6" fillId="0" borderId="20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178" fontId="6" fillId="0" borderId="17" xfId="0" applyNumberFormat="1" applyFont="1" applyBorder="1" applyAlignment="1">
      <alignment horizontal="center"/>
    </xf>
    <xf numFmtId="178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16" fontId="6" fillId="0" borderId="2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/>
    </xf>
    <xf numFmtId="16" fontId="6" fillId="0" borderId="27" xfId="0" applyNumberFormat="1" applyFont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16" fontId="6" fillId="0" borderId="27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6" fillId="0" borderId="28" xfId="0" applyFont="1" applyBorder="1" applyAlignment="1">
      <alignment/>
    </xf>
    <xf numFmtId="178" fontId="10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6" fillId="34" borderId="29" xfId="0" applyNumberFormat="1" applyFont="1" applyFill="1" applyBorder="1" applyAlignment="1">
      <alignment horizontal="right"/>
    </xf>
    <xf numFmtId="2" fontId="6" fillId="35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2" fontId="6" fillId="35" borderId="30" xfId="0" applyNumberFormat="1" applyFont="1" applyFill="1" applyBorder="1" applyAlignment="1">
      <alignment horizontal="right"/>
    </xf>
    <xf numFmtId="2" fontId="6" fillId="34" borderId="19" xfId="0" applyNumberFormat="1" applyFont="1" applyFill="1" applyBorder="1" applyAlignment="1">
      <alignment horizontal="right"/>
    </xf>
    <xf numFmtId="2" fontId="6" fillId="35" borderId="19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180" fontId="6" fillId="35" borderId="31" xfId="0" applyNumberFormat="1" applyFont="1" applyFill="1" applyBorder="1" applyAlignment="1">
      <alignment horizont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>
      <alignment horizontal="center"/>
    </xf>
    <xf numFmtId="180" fontId="6" fillId="35" borderId="32" xfId="0" applyNumberFormat="1" applyFont="1" applyFill="1" applyBorder="1" applyAlignment="1">
      <alignment horizontal="center"/>
    </xf>
    <xf numFmtId="180" fontId="6" fillId="35" borderId="29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center"/>
    </xf>
    <xf numFmtId="182" fontId="6" fillId="35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80" fontId="6" fillId="35" borderId="30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>
      <alignment horizontal="center"/>
    </xf>
    <xf numFmtId="180" fontId="6" fillId="35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16" fontId="6" fillId="0" borderId="2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" fontId="12" fillId="36" borderId="10" xfId="0" applyNumberFormat="1" applyFont="1" applyFill="1" applyBorder="1" applyAlignment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น้ำแม่ตุ๋ย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บ้านน้ำลัด  อ.เมือง จ.ลำปาง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'W.20'!$X$5:$X$35</c:f>
              <c:numCache/>
            </c:numRef>
          </c:cat>
          <c:val>
            <c:numRef>
              <c:f>'W.20'!$Y$5:$Y$35</c:f>
              <c:numCache/>
            </c:numRef>
          </c:val>
        </c:ser>
        <c:axId val="48054440"/>
        <c:axId val="29836777"/>
      </c:barChart>
      <c:catAx>
        <c:axId val="4805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05444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น้ำแม่ตุ๋ย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บ้านน้ำลัด อ.เมือง จ.ลำปาง</a:t>
            </a:r>
          </a:p>
        </c:rich>
      </c:tx>
      <c:layout>
        <c:manualLayout>
          <c:xMode val="factor"/>
          <c:yMode val="factor"/>
          <c:x val="0.035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725"/>
          <c:w val="0.795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'W.20'!$X$5:$X$35</c:f>
              <c:numCache/>
            </c:numRef>
          </c:cat>
          <c:val>
            <c:numRef>
              <c:f>'W.20'!$Z$5:$Z$35</c:f>
              <c:numCache/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553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25">
      <selection activeCell="X40" sqref="X40"/>
    </sheetView>
  </sheetViews>
  <sheetFormatPr defaultColWidth="8.66015625" defaultRowHeight="21"/>
  <cols>
    <col min="1" max="1" width="5.66015625" style="1" customWidth="1"/>
    <col min="2" max="2" width="8.83203125" style="5" customWidth="1"/>
    <col min="3" max="3" width="9.33203125" style="5" customWidth="1"/>
    <col min="4" max="4" width="7.66015625" style="10" customWidth="1"/>
    <col min="5" max="5" width="8.5" style="1" customWidth="1"/>
    <col min="6" max="6" width="9.5" style="5" customWidth="1"/>
    <col min="7" max="7" width="7.66015625" style="10" customWidth="1"/>
    <col min="8" max="8" width="8.66015625" style="5" customWidth="1"/>
    <col min="9" max="9" width="9.16015625" style="5" customWidth="1"/>
    <col min="10" max="10" width="8.16015625" style="10" customWidth="1"/>
    <col min="11" max="11" width="8.66015625" style="5" customWidth="1"/>
    <col min="12" max="12" width="9.33203125" style="5" customWidth="1"/>
    <col min="13" max="13" width="8.16015625" style="10" customWidth="1"/>
    <col min="14" max="14" width="9.66015625" style="1" customWidth="1"/>
    <col min="15" max="15" width="7.83203125" style="1" customWidth="1"/>
    <col min="16" max="16384" width="8.66015625" style="1" customWidth="1"/>
  </cols>
  <sheetData>
    <row r="1" spans="2:15" ht="23.25">
      <c r="B1" s="71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5" ht="6" customHeight="1">
      <c r="A2" s="4"/>
      <c r="D2" s="6"/>
      <c r="E2" s="5"/>
      <c r="G2" s="6"/>
      <c r="I2" s="7"/>
      <c r="J2" s="8"/>
      <c r="K2" s="9"/>
      <c r="L2" s="9"/>
      <c r="N2" s="5"/>
      <c r="O2" s="5"/>
    </row>
    <row r="3" spans="1:42" ht="23.25" customHeight="1">
      <c r="A3" s="11" t="s">
        <v>2</v>
      </c>
      <c r="B3" s="12"/>
      <c r="C3" s="12"/>
      <c r="D3" s="13"/>
      <c r="E3" s="12"/>
      <c r="F3" s="12"/>
      <c r="G3" s="13"/>
      <c r="H3" s="12"/>
      <c r="I3" s="14"/>
      <c r="J3" s="15"/>
      <c r="K3" s="16"/>
      <c r="L3" s="17" t="s">
        <v>16</v>
      </c>
      <c r="M3" s="15"/>
      <c r="N3" s="12"/>
      <c r="O3" s="12"/>
      <c r="AO3" s="18"/>
      <c r="AP3" s="19"/>
    </row>
    <row r="4" spans="1:42" ht="22.5" customHeight="1">
      <c r="A4" s="11" t="s">
        <v>27</v>
      </c>
      <c r="B4" s="20"/>
      <c r="C4" s="20"/>
      <c r="D4" s="13"/>
      <c r="E4" s="12"/>
      <c r="F4" s="12"/>
      <c r="G4" s="13"/>
      <c r="H4" s="12"/>
      <c r="I4" s="21"/>
      <c r="J4" s="17"/>
      <c r="K4" s="16"/>
      <c r="L4" s="16"/>
      <c r="M4" s="15"/>
      <c r="N4" s="12"/>
      <c r="O4" s="12"/>
      <c r="AO4" s="18"/>
      <c r="AP4" s="19"/>
    </row>
    <row r="5" spans="1:42" ht="18.75">
      <c r="A5" s="22"/>
      <c r="B5" s="23" t="s">
        <v>3</v>
      </c>
      <c r="C5" s="24"/>
      <c r="D5" s="25"/>
      <c r="E5" s="23"/>
      <c r="F5" s="23"/>
      <c r="G5" s="26"/>
      <c r="H5" s="26" t="s">
        <v>4</v>
      </c>
      <c r="I5" s="23"/>
      <c r="J5" s="25"/>
      <c r="K5" s="23"/>
      <c r="L5" s="23"/>
      <c r="M5" s="27"/>
      <c r="N5" s="28" t="s">
        <v>5</v>
      </c>
      <c r="O5" s="29"/>
      <c r="Q5" s="30"/>
      <c r="AO5" s="18"/>
      <c r="AP5" s="19"/>
    </row>
    <row r="6" spans="1:42" ht="18.75">
      <c r="A6" s="31" t="s">
        <v>6</v>
      </c>
      <c r="B6" s="32" t="s">
        <v>7</v>
      </c>
      <c r="C6" s="33"/>
      <c r="D6" s="34"/>
      <c r="E6" s="32" t="s">
        <v>8</v>
      </c>
      <c r="F6" s="35"/>
      <c r="G6" s="34"/>
      <c r="H6" s="32" t="s">
        <v>7</v>
      </c>
      <c r="I6" s="35"/>
      <c r="J6" s="34"/>
      <c r="K6" s="32" t="s">
        <v>8</v>
      </c>
      <c r="L6" s="35"/>
      <c r="M6" s="36"/>
      <c r="N6" s="37" t="s">
        <v>1</v>
      </c>
      <c r="O6" s="32"/>
      <c r="Q6" s="1">
        <v>230.42</v>
      </c>
      <c r="AO6" s="18"/>
      <c r="AP6" s="19"/>
    </row>
    <row r="7" spans="1:42" s="5" customFormat="1" ht="18.75">
      <c r="A7" s="38" t="s">
        <v>9</v>
      </c>
      <c r="B7" s="39" t="s">
        <v>10</v>
      </c>
      <c r="C7" s="39" t="s">
        <v>11</v>
      </c>
      <c r="D7" s="40" t="s">
        <v>12</v>
      </c>
      <c r="E7" s="39" t="s">
        <v>10</v>
      </c>
      <c r="F7" s="39" t="s">
        <v>11</v>
      </c>
      <c r="G7" s="40" t="s">
        <v>12</v>
      </c>
      <c r="H7" s="39" t="s">
        <v>10</v>
      </c>
      <c r="I7" s="39" t="s">
        <v>11</v>
      </c>
      <c r="J7" s="40" t="s">
        <v>12</v>
      </c>
      <c r="K7" s="39" t="s">
        <v>10</v>
      </c>
      <c r="L7" s="39" t="s">
        <v>11</v>
      </c>
      <c r="M7" s="41" t="s">
        <v>12</v>
      </c>
      <c r="N7" s="39" t="s">
        <v>11</v>
      </c>
      <c r="O7" s="39" t="s">
        <v>13</v>
      </c>
      <c r="Q7" s="9"/>
      <c r="R7" s="9"/>
      <c r="AO7" s="18"/>
      <c r="AP7" s="19"/>
    </row>
    <row r="8" spans="1:42" ht="18.75">
      <c r="A8" s="42"/>
      <c r="B8" s="43" t="s">
        <v>25</v>
      </c>
      <c r="C8" s="43" t="s">
        <v>14</v>
      </c>
      <c r="D8" s="44"/>
      <c r="E8" s="43" t="s">
        <v>25</v>
      </c>
      <c r="F8" s="43" t="s">
        <v>14</v>
      </c>
      <c r="G8" s="44"/>
      <c r="H8" s="43" t="s">
        <v>25</v>
      </c>
      <c r="I8" s="43" t="s">
        <v>14</v>
      </c>
      <c r="J8" s="44"/>
      <c r="K8" s="43" t="s">
        <v>25</v>
      </c>
      <c r="L8" s="43" t="s">
        <v>14</v>
      </c>
      <c r="M8" s="45"/>
      <c r="N8" s="43" t="s">
        <v>15</v>
      </c>
      <c r="O8" s="43" t="s">
        <v>14</v>
      </c>
      <c r="AO8" s="18"/>
      <c r="AP8" s="19"/>
    </row>
    <row r="9" spans="1:42" ht="18" customHeight="1">
      <c r="A9" s="46">
        <v>2536</v>
      </c>
      <c r="B9" s="47">
        <f>$Q$6+Q9</f>
        <v>234.11999999999998</v>
      </c>
      <c r="C9" s="48">
        <v>36.5</v>
      </c>
      <c r="D9" s="49">
        <v>34598</v>
      </c>
      <c r="E9" s="50">
        <f>$Q$6+R9</f>
        <v>233.97</v>
      </c>
      <c r="F9" s="51">
        <v>33</v>
      </c>
      <c r="G9" s="52">
        <v>34598</v>
      </c>
      <c r="H9" s="47">
        <f>$Q$6+T9</f>
        <v>230.85999999999999</v>
      </c>
      <c r="I9" s="53">
        <v>0.05</v>
      </c>
      <c r="J9" s="49">
        <v>34477</v>
      </c>
      <c r="K9" s="50">
        <f>$Q$6+U9</f>
        <v>230.85999999999999</v>
      </c>
      <c r="L9" s="54">
        <v>0.05</v>
      </c>
      <c r="M9" s="52">
        <v>34477</v>
      </c>
      <c r="N9" s="47">
        <v>40.14</v>
      </c>
      <c r="O9" s="55">
        <v>1.272827358</v>
      </c>
      <c r="Q9" s="5">
        <v>3.7</v>
      </c>
      <c r="R9" s="5">
        <v>3.55</v>
      </c>
      <c r="T9" s="5">
        <v>0.44</v>
      </c>
      <c r="U9" s="5">
        <v>0.44</v>
      </c>
      <c r="AO9" s="18"/>
      <c r="AP9" s="19"/>
    </row>
    <row r="10" spans="1:42" ht="18" customHeight="1">
      <c r="A10" s="56">
        <v>2537</v>
      </c>
      <c r="B10" s="47">
        <f aca="true" t="shared" si="0" ref="B10:B22">$Q$6+Q10</f>
        <v>236.01999999999998</v>
      </c>
      <c r="C10" s="48">
        <v>155.4</v>
      </c>
      <c r="D10" s="49">
        <v>36374</v>
      </c>
      <c r="E10" s="57">
        <f aca="true" t="shared" si="1" ref="E10:E22">$Q$6+R10</f>
        <v>235.6</v>
      </c>
      <c r="F10" s="48">
        <v>130.2</v>
      </c>
      <c r="G10" s="58">
        <v>36374</v>
      </c>
      <c r="H10" s="47">
        <f aca="true" t="shared" si="2" ref="H10:H22">$Q$6+T10</f>
        <v>230.85999999999999</v>
      </c>
      <c r="I10" s="53">
        <v>0.02</v>
      </c>
      <c r="J10" s="49">
        <v>36274</v>
      </c>
      <c r="K10" s="57">
        <f aca="true" t="shared" si="3" ref="K10:K22">$Q$6+U10</f>
        <v>230.86999999999998</v>
      </c>
      <c r="L10" s="53">
        <v>0.02</v>
      </c>
      <c r="M10" s="58">
        <v>36275</v>
      </c>
      <c r="N10" s="47">
        <v>196.764</v>
      </c>
      <c r="O10" s="55">
        <v>6.24</v>
      </c>
      <c r="Q10" s="5">
        <v>5.6</v>
      </c>
      <c r="R10" s="5">
        <v>5.18</v>
      </c>
      <c r="T10" s="5">
        <v>0.44</v>
      </c>
      <c r="U10" s="5">
        <v>0.45</v>
      </c>
      <c r="AO10" s="18"/>
      <c r="AP10" s="19"/>
    </row>
    <row r="11" spans="1:42" ht="18" customHeight="1">
      <c r="A11" s="56">
        <v>2538</v>
      </c>
      <c r="B11" s="47">
        <f t="shared" si="0"/>
        <v>235.86999999999998</v>
      </c>
      <c r="C11" s="59">
        <v>192</v>
      </c>
      <c r="D11" s="49">
        <v>35674</v>
      </c>
      <c r="E11" s="57">
        <f t="shared" si="1"/>
        <v>235.58999999999997</v>
      </c>
      <c r="F11" s="48">
        <v>163.2</v>
      </c>
      <c r="G11" s="58">
        <v>35674</v>
      </c>
      <c r="H11" s="47">
        <f t="shared" si="2"/>
        <v>231</v>
      </c>
      <c r="I11" s="60">
        <v>0.04</v>
      </c>
      <c r="J11" s="49">
        <v>36196</v>
      </c>
      <c r="K11" s="57">
        <f t="shared" si="3"/>
        <v>231.01</v>
      </c>
      <c r="L11" s="48">
        <v>0.04</v>
      </c>
      <c r="M11" s="58">
        <v>35466</v>
      </c>
      <c r="N11" s="47">
        <v>155.414</v>
      </c>
      <c r="O11" s="55">
        <v>4.91</v>
      </c>
      <c r="Q11" s="5">
        <v>5.45</v>
      </c>
      <c r="R11" s="5">
        <v>5.17</v>
      </c>
      <c r="T11" s="5">
        <v>0.58</v>
      </c>
      <c r="U11" s="5">
        <v>0.59</v>
      </c>
      <c r="AO11" s="18"/>
      <c r="AP11" s="19"/>
    </row>
    <row r="12" spans="1:42" ht="18" customHeight="1">
      <c r="A12" s="56">
        <v>2539</v>
      </c>
      <c r="B12" s="47">
        <f t="shared" si="0"/>
        <v>235.2</v>
      </c>
      <c r="C12" s="48">
        <v>117.92</v>
      </c>
      <c r="D12" s="49">
        <v>36443</v>
      </c>
      <c r="E12" s="57">
        <f t="shared" si="1"/>
        <v>235.01999999999998</v>
      </c>
      <c r="F12" s="48">
        <v>99.6</v>
      </c>
      <c r="G12" s="58">
        <v>36409</v>
      </c>
      <c r="H12" s="47">
        <f t="shared" si="2"/>
        <v>230.95999999999998</v>
      </c>
      <c r="I12" s="53">
        <v>0.04</v>
      </c>
      <c r="J12" s="49">
        <v>36306</v>
      </c>
      <c r="K12" s="57">
        <f t="shared" si="3"/>
        <v>230.95999999999998</v>
      </c>
      <c r="L12" s="53">
        <v>0.04</v>
      </c>
      <c r="M12" s="58">
        <v>36306</v>
      </c>
      <c r="N12" s="47">
        <v>186.63</v>
      </c>
      <c r="O12" s="55">
        <v>5.9</v>
      </c>
      <c r="Q12" s="5">
        <v>4.78</v>
      </c>
      <c r="R12" s="5">
        <v>4.6</v>
      </c>
      <c r="T12" s="5">
        <v>0.54</v>
      </c>
      <c r="U12" s="5">
        <v>0.54</v>
      </c>
      <c r="AO12" s="18"/>
      <c r="AP12" s="30"/>
    </row>
    <row r="13" spans="1:42" ht="18" customHeight="1">
      <c r="A13" s="56">
        <v>2540</v>
      </c>
      <c r="B13" s="47">
        <f t="shared" si="0"/>
        <v>235.72</v>
      </c>
      <c r="C13" s="48">
        <v>146.4</v>
      </c>
      <c r="D13" s="49">
        <v>36432</v>
      </c>
      <c r="E13" s="57">
        <f t="shared" si="1"/>
        <v>235.35</v>
      </c>
      <c r="F13" s="48">
        <v>110.86</v>
      </c>
      <c r="G13" s="58">
        <v>36432</v>
      </c>
      <c r="H13" s="47">
        <f t="shared" si="2"/>
        <v>230.98999999999998</v>
      </c>
      <c r="I13" s="53">
        <v>0.07</v>
      </c>
      <c r="J13" s="49">
        <v>36184</v>
      </c>
      <c r="K13" s="57">
        <f t="shared" si="3"/>
        <v>230.98999999999998</v>
      </c>
      <c r="L13" s="60">
        <v>0.07</v>
      </c>
      <c r="M13" s="58">
        <v>36184</v>
      </c>
      <c r="N13" s="47">
        <v>82.356</v>
      </c>
      <c r="O13" s="55">
        <v>2.61</v>
      </c>
      <c r="Q13" s="5">
        <v>5.3</v>
      </c>
      <c r="R13" s="5">
        <v>4.93</v>
      </c>
      <c r="T13" s="5">
        <v>0.57</v>
      </c>
      <c r="U13" s="5">
        <v>0.57</v>
      </c>
      <c r="AO13" s="18"/>
      <c r="AP13" s="30"/>
    </row>
    <row r="14" spans="1:42" ht="18" customHeight="1">
      <c r="A14" s="56">
        <v>2541</v>
      </c>
      <c r="B14" s="47">
        <f t="shared" si="0"/>
        <v>233.72</v>
      </c>
      <c r="C14" s="48">
        <v>52.3</v>
      </c>
      <c r="D14" s="49">
        <v>35681</v>
      </c>
      <c r="E14" s="57">
        <f t="shared" si="1"/>
        <v>233.67999999999998</v>
      </c>
      <c r="F14" s="48">
        <v>51.18</v>
      </c>
      <c r="G14" s="58">
        <v>35681</v>
      </c>
      <c r="H14" s="47">
        <f t="shared" si="2"/>
        <v>231.01999999999998</v>
      </c>
      <c r="I14" s="53">
        <v>0.01</v>
      </c>
      <c r="J14" s="49">
        <v>36281</v>
      </c>
      <c r="K14" s="57">
        <f t="shared" si="3"/>
        <v>231.01999999999998</v>
      </c>
      <c r="L14" s="53">
        <v>0.01</v>
      </c>
      <c r="M14" s="58">
        <v>36281</v>
      </c>
      <c r="N14" s="47">
        <v>59.788</v>
      </c>
      <c r="O14" s="55">
        <v>1.9</v>
      </c>
      <c r="Q14" s="5">
        <v>3.3</v>
      </c>
      <c r="R14" s="5">
        <v>3.26</v>
      </c>
      <c r="T14" s="5">
        <v>0.6</v>
      </c>
      <c r="U14" s="5">
        <v>0.6</v>
      </c>
      <c r="AO14" s="18"/>
      <c r="AP14" s="30"/>
    </row>
    <row r="15" spans="1:42" ht="18" customHeight="1">
      <c r="A15" s="56">
        <v>2542</v>
      </c>
      <c r="B15" s="47">
        <f t="shared" si="0"/>
        <v>234.32</v>
      </c>
      <c r="C15" s="48">
        <v>122.6</v>
      </c>
      <c r="D15" s="49">
        <v>37158</v>
      </c>
      <c r="E15" s="57">
        <f t="shared" si="1"/>
        <v>234.17999999999998</v>
      </c>
      <c r="F15" s="48">
        <v>110.3</v>
      </c>
      <c r="G15" s="58">
        <v>37159</v>
      </c>
      <c r="H15" s="47">
        <f t="shared" si="2"/>
        <v>230.82</v>
      </c>
      <c r="I15" s="5">
        <v>0</v>
      </c>
      <c r="J15" s="49">
        <v>37155</v>
      </c>
      <c r="K15" s="57">
        <f t="shared" si="3"/>
        <v>230.92</v>
      </c>
      <c r="L15" s="48">
        <v>0.1</v>
      </c>
      <c r="M15" s="58">
        <v>36959</v>
      </c>
      <c r="N15" s="47">
        <v>146.96</v>
      </c>
      <c r="O15" s="55">
        <v>4.65</v>
      </c>
      <c r="Q15" s="5">
        <v>3.9</v>
      </c>
      <c r="R15" s="5">
        <v>3.76</v>
      </c>
      <c r="T15" s="5">
        <v>0.4</v>
      </c>
      <c r="U15" s="5">
        <v>0.5</v>
      </c>
      <c r="AO15" s="18"/>
      <c r="AP15" s="61"/>
    </row>
    <row r="16" spans="1:42" ht="18" customHeight="1">
      <c r="A16" s="56">
        <v>2543</v>
      </c>
      <c r="B16" s="47">
        <f t="shared" si="0"/>
        <v>235.29999999999998</v>
      </c>
      <c r="C16" s="48">
        <v>191.76</v>
      </c>
      <c r="D16" s="49">
        <v>37147</v>
      </c>
      <c r="E16" s="57">
        <f t="shared" si="1"/>
        <v>234.76</v>
      </c>
      <c r="F16" s="48">
        <v>155.84</v>
      </c>
      <c r="G16" s="58">
        <v>37147</v>
      </c>
      <c r="H16" s="47">
        <f t="shared" si="2"/>
        <v>230.72</v>
      </c>
      <c r="I16" s="53">
        <v>0.08</v>
      </c>
      <c r="J16" s="49">
        <v>36941</v>
      </c>
      <c r="K16" s="57">
        <f t="shared" si="3"/>
        <v>230.72</v>
      </c>
      <c r="L16" s="53">
        <v>0.08</v>
      </c>
      <c r="M16" s="58">
        <v>36941</v>
      </c>
      <c r="N16" s="47">
        <v>122.456</v>
      </c>
      <c r="O16" s="55">
        <v>3.88</v>
      </c>
      <c r="Q16" s="5">
        <v>4.88</v>
      </c>
      <c r="R16" s="5">
        <v>4.34</v>
      </c>
      <c r="T16" s="5">
        <v>0.3</v>
      </c>
      <c r="U16" s="5">
        <v>0.3</v>
      </c>
      <c r="AO16" s="18"/>
      <c r="AP16" s="30"/>
    </row>
    <row r="17" spans="1:42" ht="18" customHeight="1">
      <c r="A17" s="56">
        <v>2544</v>
      </c>
      <c r="B17" s="47">
        <f t="shared" si="0"/>
        <v>233.42</v>
      </c>
      <c r="C17" s="48">
        <v>64.4</v>
      </c>
      <c r="D17" s="49">
        <v>37559</v>
      </c>
      <c r="E17" s="57">
        <f t="shared" si="1"/>
        <v>233.10999999999999</v>
      </c>
      <c r="F17" s="48">
        <v>54.28</v>
      </c>
      <c r="G17" s="58">
        <v>37559</v>
      </c>
      <c r="H17" s="47">
        <f t="shared" si="2"/>
        <v>230.6</v>
      </c>
      <c r="I17" s="48">
        <v>0.024</v>
      </c>
      <c r="J17" s="49">
        <v>37338</v>
      </c>
      <c r="K17" s="57">
        <f t="shared" si="3"/>
        <v>230.60999999999999</v>
      </c>
      <c r="L17" s="48">
        <v>0</v>
      </c>
      <c r="M17" s="58">
        <v>37338</v>
      </c>
      <c r="N17" s="47">
        <v>120.771</v>
      </c>
      <c r="O17" s="62">
        <f>+N17*0.0317097</f>
        <v>3.8296121787</v>
      </c>
      <c r="Q17" s="5">
        <v>3</v>
      </c>
      <c r="R17" s="5">
        <v>2.69</v>
      </c>
      <c r="T17" s="5">
        <v>0.18</v>
      </c>
      <c r="U17" s="5">
        <v>0.19</v>
      </c>
      <c r="AO17" s="18"/>
      <c r="AP17" s="30"/>
    </row>
    <row r="18" spans="1:42" ht="18" customHeight="1">
      <c r="A18" s="56">
        <v>2545</v>
      </c>
      <c r="B18" s="47">
        <f t="shared" si="0"/>
        <v>233.82</v>
      </c>
      <c r="C18" s="48">
        <v>102</v>
      </c>
      <c r="D18" s="49">
        <v>37403</v>
      </c>
      <c r="E18" s="57">
        <f t="shared" si="1"/>
        <v>233.53</v>
      </c>
      <c r="F18" s="53">
        <v>86.43</v>
      </c>
      <c r="G18" s="58">
        <v>37403</v>
      </c>
      <c r="H18" s="47">
        <f t="shared" si="2"/>
        <v>230.6</v>
      </c>
      <c r="I18" s="48">
        <v>0.048</v>
      </c>
      <c r="J18" s="49">
        <v>37386</v>
      </c>
      <c r="K18" s="57">
        <f t="shared" si="3"/>
        <v>230.6</v>
      </c>
      <c r="L18" s="53">
        <v>0.05</v>
      </c>
      <c r="M18" s="58">
        <v>37386</v>
      </c>
      <c r="N18" s="63">
        <v>258.12</v>
      </c>
      <c r="O18" s="55">
        <v>8.184907764</v>
      </c>
      <c r="Q18" s="5">
        <v>3.4</v>
      </c>
      <c r="R18" s="5">
        <v>3.11</v>
      </c>
      <c r="T18" s="5">
        <v>0.18</v>
      </c>
      <c r="U18" s="5">
        <v>0.18</v>
      </c>
      <c r="AO18" s="18"/>
      <c r="AP18" s="30"/>
    </row>
    <row r="19" spans="1:42" ht="18" customHeight="1">
      <c r="A19" s="56">
        <v>2546</v>
      </c>
      <c r="B19" s="47">
        <f t="shared" si="0"/>
        <v>232.44</v>
      </c>
      <c r="C19" s="48">
        <v>43.38</v>
      </c>
      <c r="D19" s="49">
        <v>37150</v>
      </c>
      <c r="E19" s="57">
        <f t="shared" si="1"/>
        <v>232.39999999999998</v>
      </c>
      <c r="F19" s="53">
        <v>42.03</v>
      </c>
      <c r="G19" s="58">
        <v>37515</v>
      </c>
      <c r="H19" s="47">
        <f t="shared" si="2"/>
        <v>230.60999999999999</v>
      </c>
      <c r="I19" s="48">
        <v>0.076</v>
      </c>
      <c r="J19" s="49">
        <v>37614</v>
      </c>
      <c r="K19" s="57">
        <f t="shared" si="3"/>
        <v>230.60999999999999</v>
      </c>
      <c r="L19" s="48">
        <v>0.076</v>
      </c>
      <c r="M19" s="58">
        <v>37614</v>
      </c>
      <c r="N19" s="63">
        <v>77.319</v>
      </c>
      <c r="O19" s="55">
        <v>2.4517622943</v>
      </c>
      <c r="Q19" s="5">
        <v>2.02</v>
      </c>
      <c r="R19" s="5">
        <v>1.98</v>
      </c>
      <c r="T19" s="5">
        <v>0.19</v>
      </c>
      <c r="U19" s="5">
        <v>0.19</v>
      </c>
      <c r="AO19" s="18"/>
      <c r="AP19" s="30"/>
    </row>
    <row r="20" spans="1:42" ht="18" customHeight="1">
      <c r="A20" s="56">
        <v>2547</v>
      </c>
      <c r="B20" s="47">
        <f t="shared" si="0"/>
        <v>233.368</v>
      </c>
      <c r="C20" s="48">
        <v>111.14</v>
      </c>
      <c r="D20" s="49">
        <v>38252</v>
      </c>
      <c r="E20" s="57">
        <f t="shared" si="1"/>
        <v>232.93</v>
      </c>
      <c r="F20" s="53">
        <v>105.94</v>
      </c>
      <c r="G20" s="58">
        <v>38252</v>
      </c>
      <c r="H20" s="47">
        <f t="shared" si="2"/>
        <v>230.62999999999997</v>
      </c>
      <c r="I20" s="53">
        <v>0.07</v>
      </c>
      <c r="J20" s="58">
        <v>38144</v>
      </c>
      <c r="K20" s="57">
        <f t="shared" si="3"/>
        <v>230.64</v>
      </c>
      <c r="L20" s="53">
        <v>0.08</v>
      </c>
      <c r="M20" s="58">
        <v>38144</v>
      </c>
      <c r="N20" s="47">
        <v>108.2</v>
      </c>
      <c r="O20" s="64">
        <v>3.43</v>
      </c>
      <c r="Q20" s="5">
        <v>2.9480000000000075</v>
      </c>
      <c r="R20" s="5">
        <v>2.5100000000000193</v>
      </c>
      <c r="T20" s="5">
        <v>0.20999999999997954</v>
      </c>
      <c r="U20" s="5">
        <v>0.21999999999999886</v>
      </c>
      <c r="AO20" s="18"/>
      <c r="AP20" s="30"/>
    </row>
    <row r="21" spans="1:21" ht="18" customHeight="1">
      <c r="A21" s="56">
        <v>2548</v>
      </c>
      <c r="B21" s="47">
        <f t="shared" si="0"/>
        <v>235.16</v>
      </c>
      <c r="C21" s="5">
        <v>302</v>
      </c>
      <c r="D21" s="58">
        <v>38971</v>
      </c>
      <c r="E21" s="57">
        <f t="shared" si="1"/>
        <v>234.70999999999998</v>
      </c>
      <c r="F21" s="5">
        <v>257</v>
      </c>
      <c r="G21" s="58">
        <v>38971</v>
      </c>
      <c r="H21" s="47">
        <f t="shared" si="2"/>
        <v>230.55999999999997</v>
      </c>
      <c r="I21" s="53">
        <v>0.05</v>
      </c>
      <c r="J21" s="58">
        <v>38792</v>
      </c>
      <c r="K21" s="57">
        <f t="shared" si="3"/>
        <v>230.57</v>
      </c>
      <c r="L21" s="53">
        <v>0.05</v>
      </c>
      <c r="M21" s="58">
        <v>38792</v>
      </c>
      <c r="N21" s="57">
        <v>214.711</v>
      </c>
      <c r="O21" s="62">
        <f aca="true" t="shared" si="4" ref="O21:O39">+N21*0.0317097</f>
        <v>6.808421396700001</v>
      </c>
      <c r="Q21" s="5">
        <v>4.74</v>
      </c>
      <c r="R21" s="5">
        <v>4.29</v>
      </c>
      <c r="T21" s="5">
        <v>0.14</v>
      </c>
      <c r="U21" s="5">
        <v>0.15</v>
      </c>
    </row>
    <row r="22" spans="1:21" ht="18" customHeight="1">
      <c r="A22" s="65">
        <v>2549</v>
      </c>
      <c r="B22" s="66">
        <f t="shared" si="0"/>
        <v>236.1</v>
      </c>
      <c r="C22" s="67">
        <v>533.5</v>
      </c>
      <c r="D22" s="68">
        <v>38961</v>
      </c>
      <c r="E22" s="57">
        <f t="shared" si="1"/>
        <v>235.07999999999998</v>
      </c>
      <c r="F22" s="48">
        <v>385</v>
      </c>
      <c r="G22" s="58">
        <v>38961</v>
      </c>
      <c r="H22" s="47">
        <f t="shared" si="2"/>
        <v>230.54</v>
      </c>
      <c r="I22" s="48">
        <v>0.2</v>
      </c>
      <c r="J22" s="58">
        <v>38888</v>
      </c>
      <c r="K22" s="57">
        <f t="shared" si="3"/>
        <v>230.54</v>
      </c>
      <c r="L22" s="48">
        <v>0.2</v>
      </c>
      <c r="M22" s="58">
        <v>38888</v>
      </c>
      <c r="N22" s="47">
        <v>414.608</v>
      </c>
      <c r="O22" s="62">
        <f t="shared" si="4"/>
        <v>13.1470952976</v>
      </c>
      <c r="Q22" s="69">
        <v>5.68</v>
      </c>
      <c r="R22" s="5">
        <v>4.66</v>
      </c>
      <c r="T22" s="5">
        <v>0.12</v>
      </c>
      <c r="U22" s="5">
        <v>0.12</v>
      </c>
    </row>
    <row r="23" spans="1:20" ht="18" customHeight="1">
      <c r="A23" s="56">
        <v>2550</v>
      </c>
      <c r="B23" s="47">
        <v>232.77</v>
      </c>
      <c r="C23" s="48">
        <v>92.75</v>
      </c>
      <c r="D23" s="58">
        <v>39345</v>
      </c>
      <c r="E23" s="70">
        <v>232.39</v>
      </c>
      <c r="F23" s="53">
        <v>67.14</v>
      </c>
      <c r="G23" s="58">
        <v>39345</v>
      </c>
      <c r="H23" s="63">
        <v>230.44</v>
      </c>
      <c r="I23" s="53">
        <v>0.08</v>
      </c>
      <c r="J23" s="58">
        <v>38789</v>
      </c>
      <c r="K23" s="70">
        <v>230.45</v>
      </c>
      <c r="L23" s="48">
        <v>0.1</v>
      </c>
      <c r="M23" s="58">
        <v>38798</v>
      </c>
      <c r="N23" s="63">
        <v>159.56</v>
      </c>
      <c r="O23" s="62">
        <f t="shared" si="4"/>
        <v>5.059599732000001</v>
      </c>
      <c r="Q23" s="5">
        <f aca="true" t="shared" si="5" ref="Q23:Q31">B23-$Q$6</f>
        <v>2.3500000000000227</v>
      </c>
      <c r="R23" s="1">
        <f aca="true" t="shared" si="6" ref="R23:R39">H23-$Q$6</f>
        <v>0.020000000000010232</v>
      </c>
      <c r="T23" s="1">
        <f aca="true" t="shared" si="7" ref="T23:T39">H23-$Q$6</f>
        <v>0.020000000000010232</v>
      </c>
    </row>
    <row r="24" spans="1:20" ht="18" customHeight="1">
      <c r="A24" s="56">
        <v>2551</v>
      </c>
      <c r="B24" s="47">
        <v>232.42</v>
      </c>
      <c r="C24" s="48">
        <v>68.3</v>
      </c>
      <c r="D24" s="58">
        <v>39388</v>
      </c>
      <c r="E24" s="70">
        <v>232.09</v>
      </c>
      <c r="F24" s="48">
        <v>47.9</v>
      </c>
      <c r="G24" s="58">
        <v>39388</v>
      </c>
      <c r="H24" s="63">
        <v>230.42</v>
      </c>
      <c r="I24" s="53">
        <v>0.02</v>
      </c>
      <c r="J24" s="58">
        <v>38814</v>
      </c>
      <c r="K24" s="70">
        <v>230.43</v>
      </c>
      <c r="L24" s="53">
        <v>0.03</v>
      </c>
      <c r="M24" s="58">
        <v>38813</v>
      </c>
      <c r="N24" s="63">
        <v>133.99</v>
      </c>
      <c r="O24" s="62">
        <f t="shared" si="4"/>
        <v>4.248782703000001</v>
      </c>
      <c r="Q24" s="5">
        <f t="shared" si="5"/>
        <v>2</v>
      </c>
      <c r="R24" s="5">
        <f t="shared" si="6"/>
        <v>0</v>
      </c>
      <c r="T24" s="5">
        <f t="shared" si="7"/>
        <v>0</v>
      </c>
    </row>
    <row r="25" spans="1:20" ht="18" customHeight="1">
      <c r="A25" s="56">
        <v>2552</v>
      </c>
      <c r="B25" s="47">
        <v>233.63</v>
      </c>
      <c r="C25" s="48">
        <v>146.25</v>
      </c>
      <c r="D25" s="58">
        <v>39342</v>
      </c>
      <c r="E25" s="70">
        <v>232.95</v>
      </c>
      <c r="F25" s="53">
        <v>96.55</v>
      </c>
      <c r="G25" s="58">
        <v>39343</v>
      </c>
      <c r="H25" s="63">
        <v>230.35</v>
      </c>
      <c r="I25" s="53">
        <v>0.07</v>
      </c>
      <c r="J25" s="58">
        <v>39872</v>
      </c>
      <c r="K25" s="70">
        <v>230.35</v>
      </c>
      <c r="L25" s="53">
        <v>0.07</v>
      </c>
      <c r="M25" s="58">
        <v>38776</v>
      </c>
      <c r="N25" s="63">
        <v>101.05</v>
      </c>
      <c r="O25" s="55">
        <f t="shared" si="4"/>
        <v>3.204265185</v>
      </c>
      <c r="Q25" s="5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6">
        <v>2553</v>
      </c>
      <c r="B26" s="47">
        <v>233.86</v>
      </c>
      <c r="C26" s="48">
        <v>152.95</v>
      </c>
      <c r="D26" s="58">
        <v>39316</v>
      </c>
      <c r="E26" s="70">
        <v>232.61</v>
      </c>
      <c r="F26" s="48">
        <v>85.5</v>
      </c>
      <c r="G26" s="58">
        <v>40404</v>
      </c>
      <c r="H26" s="63">
        <v>230.29</v>
      </c>
      <c r="I26" s="53">
        <v>0.04</v>
      </c>
      <c r="J26" s="58">
        <v>39860</v>
      </c>
      <c r="K26" s="70">
        <v>230.29</v>
      </c>
      <c r="L26" s="53">
        <v>0.04</v>
      </c>
      <c r="M26" s="58">
        <v>40225</v>
      </c>
      <c r="N26" s="63">
        <v>172.35</v>
      </c>
      <c r="O26" s="55">
        <f t="shared" si="4"/>
        <v>5.465166795</v>
      </c>
      <c r="Q26" s="5">
        <f t="shared" si="5"/>
        <v>3.440000000000026</v>
      </c>
      <c r="R26" s="1">
        <f t="shared" si="6"/>
        <v>-0.12999999999999545</v>
      </c>
      <c r="T26" s="1">
        <f t="shared" si="7"/>
        <v>-0.12999999999999545</v>
      </c>
    </row>
    <row r="27" spans="1:20" ht="18" customHeight="1">
      <c r="A27" s="56">
        <v>2554</v>
      </c>
      <c r="B27" s="47">
        <v>234.49</v>
      </c>
      <c r="C27" s="48">
        <v>199.62</v>
      </c>
      <c r="D27" s="58">
        <v>40757</v>
      </c>
      <c r="E27" s="57">
        <v>233.349</v>
      </c>
      <c r="F27" s="48">
        <v>147.7</v>
      </c>
      <c r="G27" s="58">
        <v>40757</v>
      </c>
      <c r="H27" s="47">
        <v>229.819</v>
      </c>
      <c r="I27" s="53">
        <v>0.12</v>
      </c>
      <c r="J27" s="58">
        <v>40604</v>
      </c>
      <c r="K27" s="57">
        <v>229.825</v>
      </c>
      <c r="L27" s="53">
        <v>0.13</v>
      </c>
      <c r="M27" s="58">
        <v>40604</v>
      </c>
      <c r="N27" s="63">
        <v>373.45</v>
      </c>
      <c r="O27" s="55">
        <f t="shared" si="4"/>
        <v>11.841987464999999</v>
      </c>
      <c r="Q27" s="5">
        <f t="shared" si="5"/>
        <v>4.070000000000022</v>
      </c>
      <c r="R27" s="5">
        <f t="shared" si="6"/>
        <v>-0.6009999999999991</v>
      </c>
      <c r="T27" s="5">
        <f t="shared" si="7"/>
        <v>-0.6009999999999991</v>
      </c>
    </row>
    <row r="28" spans="1:20" ht="18" customHeight="1">
      <c r="A28" s="56">
        <v>2555</v>
      </c>
      <c r="B28" s="47">
        <v>232.77</v>
      </c>
      <c r="C28" s="48">
        <v>114.84</v>
      </c>
      <c r="D28" s="58">
        <v>41167</v>
      </c>
      <c r="E28" s="57">
        <v>232.603</v>
      </c>
      <c r="F28" s="48">
        <v>102.7</v>
      </c>
      <c r="G28" s="58">
        <v>41167</v>
      </c>
      <c r="H28" s="63">
        <v>229.78</v>
      </c>
      <c r="I28" s="53">
        <v>0.08</v>
      </c>
      <c r="J28" s="58">
        <v>40953</v>
      </c>
      <c r="K28" s="57">
        <v>229.78</v>
      </c>
      <c r="L28" s="53">
        <v>0.08</v>
      </c>
      <c r="M28" s="58">
        <v>40953</v>
      </c>
      <c r="N28" s="63">
        <v>254.84</v>
      </c>
      <c r="O28" s="55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5">
        <f t="shared" si="7"/>
        <v>-0.6399999999999864</v>
      </c>
    </row>
    <row r="29" spans="1:20" ht="18" customHeight="1">
      <c r="A29" s="56">
        <v>2556</v>
      </c>
      <c r="B29" s="47">
        <v>233.72</v>
      </c>
      <c r="C29" s="48">
        <v>183.64</v>
      </c>
      <c r="D29" s="58">
        <v>41569</v>
      </c>
      <c r="E29" s="57">
        <v>233.1</v>
      </c>
      <c r="F29" s="48">
        <v>142.5</v>
      </c>
      <c r="G29" s="58">
        <v>41569</v>
      </c>
      <c r="H29" s="63">
        <v>229.76</v>
      </c>
      <c r="I29" s="53">
        <v>0.06</v>
      </c>
      <c r="J29" s="58">
        <v>41448</v>
      </c>
      <c r="K29" s="70">
        <v>229.76</v>
      </c>
      <c r="L29" s="53">
        <v>0.06</v>
      </c>
      <c r="M29" s="58">
        <v>41448</v>
      </c>
      <c r="N29" s="63">
        <v>251.45</v>
      </c>
      <c r="O29" s="55">
        <f t="shared" si="4"/>
        <v>7.9734040649999995</v>
      </c>
      <c r="Q29" s="5">
        <f t="shared" si="5"/>
        <v>3.3000000000000114</v>
      </c>
      <c r="R29" s="1">
        <f t="shared" si="6"/>
        <v>-0.6599999999999966</v>
      </c>
      <c r="T29" s="69">
        <f t="shared" si="7"/>
        <v>-0.6599999999999966</v>
      </c>
    </row>
    <row r="30" spans="1:20" ht="18" customHeight="1">
      <c r="A30" s="56">
        <v>2557</v>
      </c>
      <c r="B30" s="47">
        <v>233.35</v>
      </c>
      <c r="C30" s="48">
        <v>122.58</v>
      </c>
      <c r="D30" s="58">
        <v>41884</v>
      </c>
      <c r="E30" s="57">
        <v>232.603</v>
      </c>
      <c r="F30" s="48">
        <v>83.3</v>
      </c>
      <c r="G30" s="58">
        <v>41884</v>
      </c>
      <c r="H30" s="63">
        <v>229.95</v>
      </c>
      <c r="I30" s="48">
        <v>0.07</v>
      </c>
      <c r="J30" s="58">
        <v>41996</v>
      </c>
      <c r="K30" s="57">
        <v>229.95</v>
      </c>
      <c r="L30" s="48">
        <v>0.07</v>
      </c>
      <c r="M30" s="58">
        <v>41996</v>
      </c>
      <c r="N30" s="63">
        <v>177.88</v>
      </c>
      <c r="O30" s="55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5">
        <f t="shared" si="7"/>
        <v>-0.46999999999999886</v>
      </c>
    </row>
    <row r="31" spans="1:20" ht="18" customHeight="1">
      <c r="A31" s="56">
        <v>2558</v>
      </c>
      <c r="B31" s="47">
        <v>231.23</v>
      </c>
      <c r="C31" s="48">
        <v>27.6</v>
      </c>
      <c r="D31" s="58">
        <v>42267</v>
      </c>
      <c r="E31" s="57">
        <v>231.165</v>
      </c>
      <c r="F31" s="53">
        <v>21.69</v>
      </c>
      <c r="G31" s="58">
        <v>42266</v>
      </c>
      <c r="H31" s="63">
        <v>229.94</v>
      </c>
      <c r="I31" s="53">
        <v>0.32</v>
      </c>
      <c r="J31" s="58">
        <v>42177</v>
      </c>
      <c r="K31" s="70">
        <v>229.94</v>
      </c>
      <c r="L31" s="53">
        <v>0.32</v>
      </c>
      <c r="M31" s="58">
        <v>42177</v>
      </c>
      <c r="N31" s="63">
        <v>45.29</v>
      </c>
      <c r="O31" s="55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6">
        <v>2559</v>
      </c>
      <c r="B32" s="47">
        <v>232.71</v>
      </c>
      <c r="C32" s="48">
        <v>145.05</v>
      </c>
      <c r="D32" s="58">
        <v>42627</v>
      </c>
      <c r="E32" s="57">
        <v>232.265</v>
      </c>
      <c r="F32" s="53">
        <v>87.88</v>
      </c>
      <c r="G32" s="58">
        <v>42629</v>
      </c>
      <c r="H32" s="63">
        <v>229.98</v>
      </c>
      <c r="I32" s="48">
        <v>0</v>
      </c>
      <c r="J32" s="58">
        <v>42544</v>
      </c>
      <c r="K32" s="70">
        <v>229.98</v>
      </c>
      <c r="L32" s="48">
        <v>0</v>
      </c>
      <c r="M32" s="58">
        <v>42544</v>
      </c>
      <c r="N32" s="63">
        <v>125.11</v>
      </c>
      <c r="O32" s="55">
        <f t="shared" si="4"/>
        <v>3.967200567</v>
      </c>
      <c r="Q32" s="5">
        <f aca="true" t="shared" si="8" ref="Q32:Q39">B32-$Q$6</f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20" ht="18" customHeight="1">
      <c r="A33" s="56">
        <v>2560</v>
      </c>
      <c r="B33" s="47">
        <v>232.99</v>
      </c>
      <c r="C33" s="48">
        <v>140.16</v>
      </c>
      <c r="D33" s="58">
        <v>42977</v>
      </c>
      <c r="E33" s="70">
        <v>232.38</v>
      </c>
      <c r="F33" s="53">
        <v>90.87</v>
      </c>
      <c r="G33" s="58">
        <v>42977</v>
      </c>
      <c r="H33" s="63">
        <v>230.43</v>
      </c>
      <c r="I33" s="53">
        <v>0.06</v>
      </c>
      <c r="J33" s="58">
        <v>42908</v>
      </c>
      <c r="K33" s="70">
        <v>230.45</v>
      </c>
      <c r="L33" s="53">
        <v>0.07</v>
      </c>
      <c r="M33" s="58">
        <v>42908</v>
      </c>
      <c r="N33" s="63">
        <v>243.93</v>
      </c>
      <c r="O33" s="55">
        <f t="shared" si="4"/>
        <v>7.734947121</v>
      </c>
      <c r="Q33" s="1">
        <f t="shared" si="8"/>
        <v>2.5700000000000216</v>
      </c>
      <c r="R33" s="1">
        <f t="shared" si="6"/>
        <v>0.010000000000019327</v>
      </c>
      <c r="T33" s="1">
        <f t="shared" si="7"/>
        <v>0.010000000000019327</v>
      </c>
    </row>
    <row r="34" spans="1:20" ht="18" customHeight="1">
      <c r="A34" s="56">
        <v>2561</v>
      </c>
      <c r="B34" s="47">
        <v>232.72</v>
      </c>
      <c r="C34" s="48">
        <v>97.62</v>
      </c>
      <c r="D34" s="58">
        <v>43280</v>
      </c>
      <c r="E34" s="70">
        <v>232.52</v>
      </c>
      <c r="F34" s="48">
        <v>86</v>
      </c>
      <c r="G34" s="58">
        <v>43376</v>
      </c>
      <c r="H34" s="63">
        <v>230.15</v>
      </c>
      <c r="I34" s="53">
        <v>0.15</v>
      </c>
      <c r="J34" s="58">
        <v>241865</v>
      </c>
      <c r="K34" s="70">
        <v>230.15</v>
      </c>
      <c r="L34" s="53">
        <v>0.15</v>
      </c>
      <c r="M34" s="58">
        <v>241865</v>
      </c>
      <c r="N34" s="63">
        <v>206.62</v>
      </c>
      <c r="O34" s="55">
        <f t="shared" si="4"/>
        <v>6.551858214</v>
      </c>
      <c r="Q34" s="5">
        <f t="shared" si="8"/>
        <v>2.3000000000000114</v>
      </c>
      <c r="R34" s="1">
        <f t="shared" si="6"/>
        <v>-0.2699999999999818</v>
      </c>
      <c r="T34" s="1">
        <f t="shared" si="7"/>
        <v>-0.2699999999999818</v>
      </c>
    </row>
    <row r="35" spans="1:20" ht="18" customHeight="1">
      <c r="A35" s="56">
        <v>2562</v>
      </c>
      <c r="B35" s="47">
        <v>233.17</v>
      </c>
      <c r="C35" s="48">
        <v>200.08</v>
      </c>
      <c r="D35" s="58">
        <v>43710</v>
      </c>
      <c r="E35" s="70">
        <v>232.428</v>
      </c>
      <c r="F35" s="53">
        <v>103.38</v>
      </c>
      <c r="G35" s="58">
        <v>43710</v>
      </c>
      <c r="H35" s="63">
        <v>230.04</v>
      </c>
      <c r="I35" s="53">
        <v>0.04</v>
      </c>
      <c r="J35" s="58">
        <v>242230</v>
      </c>
      <c r="K35" s="70">
        <v>230.07</v>
      </c>
      <c r="L35" s="53">
        <v>0.07</v>
      </c>
      <c r="M35" s="58">
        <v>242230</v>
      </c>
      <c r="N35" s="63">
        <v>74.57</v>
      </c>
      <c r="O35" s="55">
        <f t="shared" si="4"/>
        <v>2.3645923289999997</v>
      </c>
      <c r="Q35" s="1">
        <f t="shared" si="8"/>
        <v>2.75</v>
      </c>
      <c r="R35" s="1">
        <f t="shared" si="6"/>
        <v>-0.37999999999999545</v>
      </c>
      <c r="T35" s="1">
        <f t="shared" si="7"/>
        <v>-0.37999999999999545</v>
      </c>
    </row>
    <row r="36" spans="1:20" ht="18" customHeight="1">
      <c r="A36" s="56">
        <v>2563</v>
      </c>
      <c r="B36" s="47">
        <v>232.49</v>
      </c>
      <c r="C36" s="48">
        <v>98.7</v>
      </c>
      <c r="D36" s="58">
        <v>44065</v>
      </c>
      <c r="E36" s="57">
        <v>232.2</v>
      </c>
      <c r="F36" s="48">
        <v>76.3</v>
      </c>
      <c r="G36" s="58">
        <v>44065</v>
      </c>
      <c r="H36" s="63">
        <v>229.94</v>
      </c>
      <c r="I36" s="53">
        <v>0.01</v>
      </c>
      <c r="J36" s="58">
        <v>242604</v>
      </c>
      <c r="K36" s="70">
        <v>229.96</v>
      </c>
      <c r="L36" s="53">
        <v>0.01</v>
      </c>
      <c r="M36" s="58">
        <v>242604</v>
      </c>
      <c r="N36" s="63">
        <v>56.79</v>
      </c>
      <c r="O36" s="55">
        <f t="shared" si="4"/>
        <v>1.800793863</v>
      </c>
      <c r="Q36" s="1">
        <f t="shared" si="8"/>
        <v>2.0700000000000216</v>
      </c>
      <c r="R36" s="1">
        <f t="shared" si="6"/>
        <v>-0.47999999999998977</v>
      </c>
      <c r="T36" s="1">
        <f t="shared" si="7"/>
        <v>-0.47999999999998977</v>
      </c>
    </row>
    <row r="37" spans="1:20" ht="18" customHeight="1">
      <c r="A37" s="56">
        <v>2564</v>
      </c>
      <c r="B37" s="47">
        <v>232.13</v>
      </c>
      <c r="C37" s="48">
        <v>31.01</v>
      </c>
      <c r="D37" s="58">
        <v>44450</v>
      </c>
      <c r="E37" s="57">
        <v>232.088</v>
      </c>
      <c r="F37" s="53">
        <v>29.53</v>
      </c>
      <c r="G37" s="58">
        <v>44450</v>
      </c>
      <c r="H37" s="63">
        <v>229.99</v>
      </c>
      <c r="I37" s="48">
        <v>0.018</v>
      </c>
      <c r="J37" s="58">
        <v>242611</v>
      </c>
      <c r="K37" s="57">
        <v>230</v>
      </c>
      <c r="L37" s="53">
        <v>0.02</v>
      </c>
      <c r="M37" s="58">
        <v>242602</v>
      </c>
      <c r="N37" s="63">
        <v>70.89</v>
      </c>
      <c r="O37" s="55">
        <f t="shared" si="4"/>
        <v>2.247900633</v>
      </c>
      <c r="Q37" s="1">
        <f t="shared" si="8"/>
        <v>1.710000000000008</v>
      </c>
      <c r="R37" s="1">
        <f t="shared" si="6"/>
        <v>-0.4299999999999784</v>
      </c>
      <c r="T37" s="1">
        <f t="shared" si="7"/>
        <v>-0.4299999999999784</v>
      </c>
    </row>
    <row r="38" spans="1:20" ht="18" customHeight="1">
      <c r="A38" s="56">
        <v>2565</v>
      </c>
      <c r="B38" s="47">
        <v>234.81</v>
      </c>
      <c r="C38" s="48">
        <v>266.85</v>
      </c>
      <c r="D38" s="58">
        <v>44816</v>
      </c>
      <c r="E38" s="70">
        <v>233.935</v>
      </c>
      <c r="F38" s="48">
        <v>198.5</v>
      </c>
      <c r="G38" s="58">
        <v>44816</v>
      </c>
      <c r="H38" s="63">
        <v>229.63</v>
      </c>
      <c r="I38" s="53">
        <v>0.03</v>
      </c>
      <c r="J38" s="58">
        <v>243326</v>
      </c>
      <c r="K38" s="70">
        <v>229.63</v>
      </c>
      <c r="L38" s="53">
        <v>0.03</v>
      </c>
      <c r="M38" s="58">
        <v>243326</v>
      </c>
      <c r="N38" s="63">
        <v>410.84</v>
      </c>
      <c r="O38" s="55">
        <f t="shared" si="4"/>
        <v>13.027613147999999</v>
      </c>
      <c r="Q38" s="1">
        <f t="shared" si="8"/>
        <v>4.390000000000015</v>
      </c>
      <c r="R38" s="1">
        <f t="shared" si="6"/>
        <v>-0.789999999999992</v>
      </c>
      <c r="T38" s="1">
        <f t="shared" si="7"/>
        <v>-0.789999999999992</v>
      </c>
    </row>
    <row r="39" spans="1:20" ht="18" customHeight="1">
      <c r="A39" s="56">
        <v>2566</v>
      </c>
      <c r="B39" s="47">
        <v>234.1</v>
      </c>
      <c r="C39" s="48">
        <v>195.5</v>
      </c>
      <c r="D39" s="58">
        <v>45198</v>
      </c>
      <c r="E39" s="57">
        <v>232.798</v>
      </c>
      <c r="F39" s="48">
        <v>103.5</v>
      </c>
      <c r="G39" s="58">
        <v>45198</v>
      </c>
      <c r="H39" s="63">
        <v>229.51</v>
      </c>
      <c r="I39" s="53">
        <v>0.05</v>
      </c>
      <c r="J39" s="58">
        <v>243605</v>
      </c>
      <c r="K39" s="70">
        <v>229.51</v>
      </c>
      <c r="L39" s="53">
        <v>0.05</v>
      </c>
      <c r="M39" s="58">
        <v>243605</v>
      </c>
      <c r="N39" s="63">
        <v>146.47</v>
      </c>
      <c r="O39" s="55">
        <f t="shared" si="4"/>
        <v>4.644519759</v>
      </c>
      <c r="Q39" s="1">
        <f t="shared" si="8"/>
        <v>3.680000000000007</v>
      </c>
      <c r="R39" s="1">
        <f t="shared" si="6"/>
        <v>-0.9099999999999966</v>
      </c>
      <c r="T39" s="1">
        <f t="shared" si="7"/>
        <v>-0.9099999999999966</v>
      </c>
    </row>
    <row r="40" spans="1:15" ht="18" customHeight="1">
      <c r="A40" s="56"/>
      <c r="B40" s="47"/>
      <c r="C40" s="48"/>
      <c r="D40" s="49"/>
      <c r="E40" s="70"/>
      <c r="F40" s="53"/>
      <c r="G40" s="58"/>
      <c r="H40" s="63"/>
      <c r="I40" s="53"/>
      <c r="J40" s="49"/>
      <c r="K40" s="70"/>
      <c r="L40" s="53"/>
      <c r="M40" s="58"/>
      <c r="N40" s="63"/>
      <c r="O40" s="64"/>
    </row>
    <row r="41" spans="1:15" ht="18" customHeight="1">
      <c r="A41" s="56"/>
      <c r="B41" s="47"/>
      <c r="C41" s="48"/>
      <c r="D41" s="49"/>
      <c r="E41" s="70"/>
      <c r="F41" s="53"/>
      <c r="G41" s="58"/>
      <c r="H41" s="63"/>
      <c r="I41" s="53"/>
      <c r="J41" s="49"/>
      <c r="K41" s="70"/>
      <c r="L41" s="53"/>
      <c r="M41" s="58"/>
      <c r="N41" s="63"/>
      <c r="O41" s="64"/>
    </row>
    <row r="42" spans="1:15" ht="18" customHeight="1">
      <c r="A42" s="101" t="s">
        <v>3</v>
      </c>
      <c r="B42" s="102">
        <f>MAX(B9:B41)</f>
        <v>236.1</v>
      </c>
      <c r="C42" s="103">
        <f>MAX(C9:C41)</f>
        <v>533.5</v>
      </c>
      <c r="D42" s="68">
        <v>237288</v>
      </c>
      <c r="E42" s="109">
        <f>MAX(E9:E41)</f>
        <v>235.6</v>
      </c>
      <c r="F42" s="103">
        <f>MAX(F9:F41)</f>
        <v>385</v>
      </c>
      <c r="G42" s="58">
        <v>237288</v>
      </c>
      <c r="H42" s="102">
        <f>MAX(H9:H41)</f>
        <v>231.01999999999998</v>
      </c>
      <c r="I42" s="103">
        <f>MAX(I9:I41)</f>
        <v>0.32</v>
      </c>
      <c r="J42" s="58">
        <v>240504</v>
      </c>
      <c r="K42" s="109">
        <f>MAX(K9:K41)</f>
        <v>231.01999999999998</v>
      </c>
      <c r="L42" s="103">
        <f>MAX(L9:L41)</f>
        <v>0.32</v>
      </c>
      <c r="M42" s="58">
        <v>240504</v>
      </c>
      <c r="N42" s="102">
        <f>MAX(N9:N41)</f>
        <v>414.608</v>
      </c>
      <c r="O42" s="111">
        <f>MAX(O9:O41)</f>
        <v>13.1470952976</v>
      </c>
    </row>
    <row r="43" spans="1:15" ht="18" customHeight="1">
      <c r="A43" s="101" t="s">
        <v>13</v>
      </c>
      <c r="B43" s="102">
        <f>AVERAGE(B9:B41)</f>
        <v>233.80445161290325</v>
      </c>
      <c r="C43" s="103">
        <f>AVERAGE(C9:C41)</f>
        <v>143.70322580645163</v>
      </c>
      <c r="D43" s="104"/>
      <c r="E43" s="109">
        <f>AVERAGE(E9:E41)</f>
        <v>233.33496774193551</v>
      </c>
      <c r="F43" s="103">
        <f>AVERAGE(F9:F41)</f>
        <v>108.25161290322582</v>
      </c>
      <c r="G43" s="105"/>
      <c r="H43" s="102">
        <f>AVERAGE(H9:H41)</f>
        <v>230.36093548387095</v>
      </c>
      <c r="I43" s="103">
        <f>AVERAGE(I9:I41)</f>
        <v>0.06438709677419356</v>
      </c>
      <c r="J43" s="110"/>
      <c r="K43" s="109">
        <f>AVERAGE(K9:K41)</f>
        <v>230.36919354838702</v>
      </c>
      <c r="L43" s="103">
        <f>AVERAGE(L9:L41)</f>
        <v>0.06987096774193548</v>
      </c>
      <c r="M43" s="111"/>
      <c r="N43" s="102">
        <f>AVERAGE(N9:N41)</f>
        <v>167.39732258064518</v>
      </c>
      <c r="O43" s="111">
        <f>AVERAGE(O9:O41)</f>
        <v>5.306606824687096</v>
      </c>
    </row>
    <row r="44" spans="1:15" ht="18" customHeight="1">
      <c r="A44" s="101" t="s">
        <v>4</v>
      </c>
      <c r="B44" s="102">
        <f>MIN(B9:B41)</f>
        <v>231.23</v>
      </c>
      <c r="C44" s="112">
        <f>MIN(C9:C41)</f>
        <v>27.6</v>
      </c>
      <c r="D44" s="58">
        <v>240594</v>
      </c>
      <c r="E44" s="109">
        <f>MIN(E9:E41)</f>
        <v>231.165</v>
      </c>
      <c r="F44" s="103">
        <f>MIN(F9:F41)</f>
        <v>21.69</v>
      </c>
      <c r="G44" s="58">
        <v>240593</v>
      </c>
      <c r="H44" s="102">
        <f>MIN(H9:H41)</f>
        <v>229.51</v>
      </c>
      <c r="I44" s="103">
        <f>MIN(I9:I41)</f>
        <v>0</v>
      </c>
      <c r="J44" s="58">
        <v>240870</v>
      </c>
      <c r="K44" s="109">
        <f>MIN(K9:K41)</f>
        <v>229.51</v>
      </c>
      <c r="L44" s="103">
        <f>MIN(L9:L41)</f>
        <v>0</v>
      </c>
      <c r="M44" s="58">
        <v>240870</v>
      </c>
      <c r="N44" s="102">
        <f>MIN(N9:N41)</f>
        <v>40.14</v>
      </c>
      <c r="O44" s="111">
        <f>MIN(O9:O41)</f>
        <v>1.272827358</v>
      </c>
    </row>
    <row r="45" spans="1:15" ht="22.5" customHeight="1">
      <c r="A45" s="107" t="s">
        <v>26</v>
      </c>
      <c r="B45" s="106"/>
      <c r="D45" s="108"/>
      <c r="E45" s="106"/>
      <c r="F45" s="106"/>
      <c r="G45" s="108"/>
      <c r="H45" s="106"/>
      <c r="I45" s="106"/>
      <c r="J45" s="108"/>
      <c r="K45" s="106"/>
      <c r="L45" s="106"/>
      <c r="M45" s="108"/>
      <c r="N45" s="106"/>
      <c r="O45" s="106"/>
    </row>
    <row r="46" spans="2:12" ht="18.75">
      <c r="B46" s="1"/>
      <c r="C46" s="1"/>
      <c r="F46" s="1"/>
      <c r="H46" s="1"/>
      <c r="I46" s="1"/>
      <c r="K46" s="1"/>
      <c r="L46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22">
      <selection activeCell="AF58" sqref="AF5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0" style="1" customWidth="1"/>
    <col min="26" max="26" width="11" style="1" customWidth="1"/>
    <col min="27" max="27" width="7.66015625" style="1" customWidth="1"/>
    <col min="28" max="28" width="10.83203125" style="1" customWidth="1"/>
    <col min="29" max="29" width="7.66015625" style="1" customWidth="1"/>
    <col min="30" max="16384" width="9.33203125" style="1" customWidth="1"/>
  </cols>
  <sheetData>
    <row r="2" spans="28:29" ht="18.75">
      <c r="AB2" s="1">
        <v>230.42</v>
      </c>
      <c r="AC2" s="4" t="s">
        <v>21</v>
      </c>
    </row>
    <row r="3" spans="24:28" ht="18.75">
      <c r="X3" s="113" t="s">
        <v>17</v>
      </c>
      <c r="Y3" s="79" t="s">
        <v>18</v>
      </c>
      <c r="Z3" s="80" t="s">
        <v>22</v>
      </c>
      <c r="AA3" s="79" t="s">
        <v>20</v>
      </c>
      <c r="AB3" s="80" t="s">
        <v>24</v>
      </c>
    </row>
    <row r="4" spans="24:28" ht="18.75">
      <c r="X4" s="114"/>
      <c r="Y4" s="81" t="s">
        <v>19</v>
      </c>
      <c r="Z4" s="82" t="s">
        <v>23</v>
      </c>
      <c r="AA4" s="81" t="s">
        <v>19</v>
      </c>
      <c r="AB4" s="82" t="s">
        <v>23</v>
      </c>
    </row>
    <row r="5" spans="24:29" ht="18.75">
      <c r="X5" s="83">
        <v>2536</v>
      </c>
      <c r="Y5" s="73">
        <v>3.7</v>
      </c>
      <c r="Z5" s="74">
        <v>36.5</v>
      </c>
      <c r="AA5" s="84"/>
      <c r="AB5" s="85"/>
      <c r="AC5" s="72"/>
    </row>
    <row r="6" spans="24:29" ht="18.75">
      <c r="X6" s="86">
        <v>2537</v>
      </c>
      <c r="Y6" s="73">
        <v>5.6</v>
      </c>
      <c r="Z6" s="74">
        <v>155.4</v>
      </c>
      <c r="AA6" s="87"/>
      <c r="AB6" s="88"/>
      <c r="AC6" s="72"/>
    </row>
    <row r="7" spans="24:29" ht="18.75">
      <c r="X7" s="86">
        <v>2538</v>
      </c>
      <c r="Y7" s="73">
        <v>5.45</v>
      </c>
      <c r="Z7" s="74">
        <v>192</v>
      </c>
      <c r="AA7" s="87"/>
      <c r="AB7" s="89"/>
      <c r="AC7" s="72"/>
    </row>
    <row r="8" spans="24:29" ht="18.75">
      <c r="X8" s="86">
        <v>2539</v>
      </c>
      <c r="Y8" s="73">
        <v>4.78</v>
      </c>
      <c r="Z8" s="74">
        <v>117.92</v>
      </c>
      <c r="AA8" s="87"/>
      <c r="AB8" s="89"/>
      <c r="AC8" s="72"/>
    </row>
    <row r="9" spans="24:29" ht="18.75">
      <c r="X9" s="86">
        <v>2540</v>
      </c>
      <c r="Y9" s="73">
        <v>5.3</v>
      </c>
      <c r="Z9" s="74">
        <v>146.4</v>
      </c>
      <c r="AA9" s="87"/>
      <c r="AB9" s="89"/>
      <c r="AC9" s="72"/>
    </row>
    <row r="10" spans="24:29" ht="18.75">
      <c r="X10" s="86">
        <v>2541</v>
      </c>
      <c r="Y10" s="73">
        <v>3.3</v>
      </c>
      <c r="Z10" s="74">
        <v>52.3</v>
      </c>
      <c r="AA10" s="87"/>
      <c r="AB10" s="89"/>
      <c r="AC10" s="72"/>
    </row>
    <row r="11" spans="24:29" ht="18.75">
      <c r="X11" s="86">
        <v>2542</v>
      </c>
      <c r="Y11" s="73">
        <v>3.9</v>
      </c>
      <c r="Z11" s="74">
        <v>122.6</v>
      </c>
      <c r="AA11" s="87"/>
      <c r="AB11" s="89"/>
      <c r="AC11" s="72"/>
    </row>
    <row r="12" spans="24:29" ht="18.75">
      <c r="X12" s="86">
        <v>2543</v>
      </c>
      <c r="Y12" s="73">
        <v>4.88</v>
      </c>
      <c r="Z12" s="74">
        <v>191.76</v>
      </c>
      <c r="AA12" s="87"/>
      <c r="AB12" s="89"/>
      <c r="AC12" s="72"/>
    </row>
    <row r="13" spans="24:29" ht="18.75">
      <c r="X13" s="86">
        <v>2544</v>
      </c>
      <c r="Y13" s="73">
        <v>3</v>
      </c>
      <c r="Z13" s="74">
        <v>64.4</v>
      </c>
      <c r="AA13" s="87"/>
      <c r="AB13" s="89"/>
      <c r="AC13" s="72"/>
    </row>
    <row r="14" spans="24:29" ht="18.75">
      <c r="X14" s="86">
        <v>2545</v>
      </c>
      <c r="Y14" s="73">
        <v>3.4</v>
      </c>
      <c r="Z14" s="74">
        <v>102</v>
      </c>
      <c r="AA14" s="87"/>
      <c r="AB14" s="89"/>
      <c r="AC14" s="72"/>
    </row>
    <row r="15" spans="24:29" ht="18.75">
      <c r="X15" s="86">
        <v>2546</v>
      </c>
      <c r="Y15" s="73">
        <v>2.02</v>
      </c>
      <c r="Z15" s="74">
        <v>43.38</v>
      </c>
      <c r="AA15" s="87"/>
      <c r="AB15" s="89"/>
      <c r="AC15" s="72"/>
    </row>
    <row r="16" spans="24:29" ht="18.75">
      <c r="X16" s="86">
        <v>2547</v>
      </c>
      <c r="Y16" s="73">
        <v>2.9480000000000075</v>
      </c>
      <c r="Z16" s="74">
        <v>111.14</v>
      </c>
      <c r="AA16" s="87"/>
      <c r="AB16" s="89"/>
      <c r="AC16" s="72"/>
    </row>
    <row r="17" spans="24:29" ht="18.75">
      <c r="X17" s="86">
        <v>2548</v>
      </c>
      <c r="Y17" s="73">
        <v>4.74</v>
      </c>
      <c r="Z17" s="74">
        <v>302</v>
      </c>
      <c r="AA17" s="87"/>
      <c r="AB17" s="89"/>
      <c r="AC17" s="72"/>
    </row>
    <row r="18" spans="24:29" ht="18.75">
      <c r="X18" s="86">
        <v>2549</v>
      </c>
      <c r="Y18" s="73">
        <v>5.68</v>
      </c>
      <c r="Z18" s="74">
        <v>533.5</v>
      </c>
      <c r="AA18" s="87"/>
      <c r="AB18" s="89"/>
      <c r="AC18" s="72"/>
    </row>
    <row r="19" spans="24:29" ht="18.75">
      <c r="X19" s="86">
        <v>2550</v>
      </c>
      <c r="Y19" s="73">
        <v>2.3500000000000227</v>
      </c>
      <c r="Z19" s="74">
        <v>92.75</v>
      </c>
      <c r="AA19" s="87"/>
      <c r="AB19" s="89"/>
      <c r="AC19" s="72"/>
    </row>
    <row r="20" spans="24:29" ht="18.75">
      <c r="X20" s="86">
        <v>2551</v>
      </c>
      <c r="Y20" s="73">
        <v>2</v>
      </c>
      <c r="Z20" s="74">
        <v>68.3</v>
      </c>
      <c r="AA20" s="87"/>
      <c r="AB20" s="89"/>
      <c r="AC20" s="72"/>
    </row>
    <row r="21" spans="24:29" ht="18.75">
      <c r="X21" s="86">
        <v>2552</v>
      </c>
      <c r="Y21" s="73">
        <v>3.21</v>
      </c>
      <c r="Z21" s="74">
        <v>146.25</v>
      </c>
      <c r="AA21" s="87"/>
      <c r="AB21" s="89"/>
      <c r="AC21" s="72"/>
    </row>
    <row r="22" spans="24:29" ht="18.75">
      <c r="X22" s="90">
        <v>2553</v>
      </c>
      <c r="Y22" s="75">
        <v>3.44</v>
      </c>
      <c r="Z22" s="76">
        <v>152.95</v>
      </c>
      <c r="AA22" s="87"/>
      <c r="AB22" s="89"/>
      <c r="AC22" s="72"/>
    </row>
    <row r="23" spans="24:29" ht="18.75">
      <c r="X23" s="86">
        <v>2554</v>
      </c>
      <c r="Y23" s="73">
        <v>4.07</v>
      </c>
      <c r="Z23" s="74">
        <v>199.62</v>
      </c>
      <c r="AA23" s="87"/>
      <c r="AB23" s="89"/>
      <c r="AC23" s="72"/>
    </row>
    <row r="24" spans="24:29" ht="18.75">
      <c r="X24" s="90">
        <v>2555</v>
      </c>
      <c r="Y24" s="91">
        <v>2.35</v>
      </c>
      <c r="Z24" s="92">
        <v>114.84</v>
      </c>
      <c r="AA24" s="87"/>
      <c r="AB24" s="89"/>
      <c r="AC24" s="72"/>
    </row>
    <row r="25" spans="24:29" ht="18.75">
      <c r="X25" s="86">
        <v>2556</v>
      </c>
      <c r="Y25" s="73">
        <v>3.3</v>
      </c>
      <c r="Z25" s="92">
        <v>183.64</v>
      </c>
      <c r="AA25" s="87"/>
      <c r="AB25" s="89"/>
      <c r="AC25" s="72"/>
    </row>
    <row r="26" spans="24:29" ht="18.75">
      <c r="X26" s="90">
        <v>2557</v>
      </c>
      <c r="Y26" s="91">
        <v>2.93</v>
      </c>
      <c r="Z26" s="92">
        <v>122.58</v>
      </c>
      <c r="AA26" s="87"/>
      <c r="AB26" s="89"/>
      <c r="AC26" s="72"/>
    </row>
    <row r="27" spans="24:29" ht="18.75">
      <c r="X27" s="86">
        <v>2558</v>
      </c>
      <c r="Y27" s="91">
        <v>0.81</v>
      </c>
      <c r="Z27" s="92">
        <v>45.29</v>
      </c>
      <c r="AA27" s="87"/>
      <c r="AB27" s="89"/>
      <c r="AC27" s="72"/>
    </row>
    <row r="28" spans="24:29" ht="18.75">
      <c r="X28" s="90">
        <v>2559</v>
      </c>
      <c r="Y28" s="91">
        <v>2.29</v>
      </c>
      <c r="Z28" s="92">
        <v>145.05</v>
      </c>
      <c r="AA28" s="87"/>
      <c r="AB28" s="89"/>
      <c r="AC28" s="72"/>
    </row>
    <row r="29" spans="24:29" ht="18.75">
      <c r="X29" s="86">
        <v>2560</v>
      </c>
      <c r="Y29" s="91">
        <v>2.57</v>
      </c>
      <c r="Z29" s="92">
        <v>140.16</v>
      </c>
      <c r="AA29" s="87"/>
      <c r="AB29" s="89"/>
      <c r="AC29" s="72"/>
    </row>
    <row r="30" spans="24:29" ht="18.75">
      <c r="X30" s="90">
        <v>2561</v>
      </c>
      <c r="Y30" s="73">
        <v>2.3</v>
      </c>
      <c r="Z30" s="92">
        <v>97.62</v>
      </c>
      <c r="AA30" s="87"/>
      <c r="AB30" s="89"/>
      <c r="AC30" s="72"/>
    </row>
    <row r="31" spans="24:29" ht="18.75">
      <c r="X31" s="86">
        <v>2562</v>
      </c>
      <c r="Y31" s="91">
        <v>2.75</v>
      </c>
      <c r="Z31" s="92">
        <v>200.08</v>
      </c>
      <c r="AA31" s="87"/>
      <c r="AB31" s="89"/>
      <c r="AC31" s="72"/>
    </row>
    <row r="32" spans="24:29" ht="18.75">
      <c r="X32" s="90">
        <v>2563</v>
      </c>
      <c r="Y32" s="91">
        <v>2.07</v>
      </c>
      <c r="Z32" s="74">
        <v>98.7</v>
      </c>
      <c r="AA32" s="87"/>
      <c r="AB32" s="89"/>
      <c r="AC32" s="72"/>
    </row>
    <row r="33" spans="24:29" ht="18.75">
      <c r="X33" s="86">
        <v>2564</v>
      </c>
      <c r="Y33" s="73">
        <v>1.71</v>
      </c>
      <c r="Z33" s="92">
        <v>31.01</v>
      </c>
      <c r="AA33" s="87"/>
      <c r="AB33" s="89"/>
      <c r="AC33" s="72"/>
    </row>
    <row r="34" spans="24:29" ht="18.75">
      <c r="X34" s="90">
        <v>2565</v>
      </c>
      <c r="Y34" s="91">
        <v>4.39</v>
      </c>
      <c r="Z34" s="92">
        <v>266.85</v>
      </c>
      <c r="AA34" s="87"/>
      <c r="AB34" s="89"/>
      <c r="AC34" s="72"/>
    </row>
    <row r="35" spans="24:29" ht="18.75">
      <c r="X35" s="86">
        <v>2566</v>
      </c>
      <c r="Y35" s="91">
        <v>3.68</v>
      </c>
      <c r="Z35" s="74">
        <v>195.5</v>
      </c>
      <c r="AA35" s="87"/>
      <c r="AB35" s="89"/>
      <c r="AC35" s="72"/>
    </row>
    <row r="36" spans="24:29" ht="18.75">
      <c r="X36" s="86"/>
      <c r="Y36" s="87"/>
      <c r="Z36" s="93"/>
      <c r="AA36" s="87"/>
      <c r="AB36" s="89"/>
      <c r="AC36" s="72"/>
    </row>
    <row r="37" spans="24:29" ht="18.75">
      <c r="X37" s="86"/>
      <c r="Y37" s="87"/>
      <c r="Z37" s="93"/>
      <c r="AA37" s="87"/>
      <c r="AB37" s="89"/>
      <c r="AC37" s="72"/>
    </row>
    <row r="38" spans="24:29" ht="18.75">
      <c r="X38" s="86"/>
      <c r="Y38" s="87"/>
      <c r="Z38" s="94"/>
      <c r="AA38" s="87"/>
      <c r="AB38" s="89"/>
      <c r="AC38" s="72"/>
    </row>
    <row r="39" spans="24:29" ht="18.75">
      <c r="X39" s="86"/>
      <c r="Y39" s="87"/>
      <c r="Z39" s="94"/>
      <c r="AA39" s="87"/>
      <c r="AB39" s="89"/>
      <c r="AC39" s="72"/>
    </row>
    <row r="40" spans="24:29" ht="18.75">
      <c r="X40" s="86"/>
      <c r="Y40" s="87"/>
      <c r="Z40" s="94"/>
      <c r="AA40" s="87"/>
      <c r="AB40" s="89"/>
      <c r="AC40" s="72"/>
    </row>
    <row r="41" spans="24:29" ht="18.75">
      <c r="X41" s="86"/>
      <c r="Y41" s="87"/>
      <c r="Z41" s="94"/>
      <c r="AA41" s="87"/>
      <c r="AB41" s="89"/>
      <c r="AC41" s="72"/>
    </row>
    <row r="42" spans="24:29" ht="18.75">
      <c r="X42" s="86"/>
      <c r="Y42" s="87"/>
      <c r="Z42" s="94"/>
      <c r="AA42" s="87"/>
      <c r="AB42" s="89"/>
      <c r="AC42" s="72"/>
    </row>
    <row r="43" spans="24:29" ht="18.75">
      <c r="X43" s="86"/>
      <c r="Y43" s="87"/>
      <c r="Z43" s="94"/>
      <c r="AA43" s="87"/>
      <c r="AB43" s="89"/>
      <c r="AC43" s="72"/>
    </row>
    <row r="44" spans="24:29" ht="18.75">
      <c r="X44" s="86"/>
      <c r="Y44" s="87"/>
      <c r="Z44" s="95"/>
      <c r="AA44" s="87"/>
      <c r="AB44" s="89"/>
      <c r="AC44" s="72"/>
    </row>
    <row r="45" spans="24:29" ht="18.75">
      <c r="X45" s="86"/>
      <c r="Y45" s="87"/>
      <c r="Z45" s="93"/>
      <c r="AA45" s="87"/>
      <c r="AB45" s="89"/>
      <c r="AC45" s="72"/>
    </row>
    <row r="46" spans="24:29" ht="18.75">
      <c r="X46" s="86"/>
      <c r="Y46" s="87"/>
      <c r="Z46" s="93"/>
      <c r="AA46" s="87"/>
      <c r="AB46" s="89"/>
      <c r="AC46" s="72"/>
    </row>
    <row r="47" spans="24:29" ht="18.75">
      <c r="X47" s="86"/>
      <c r="Y47" s="87"/>
      <c r="Z47" s="93"/>
      <c r="AA47" s="87"/>
      <c r="AB47" s="89"/>
      <c r="AC47" s="72"/>
    </row>
    <row r="48" spans="24:29" ht="18.75">
      <c r="X48" s="86"/>
      <c r="Y48" s="87"/>
      <c r="Z48" s="93"/>
      <c r="AA48" s="87"/>
      <c r="AB48" s="89"/>
      <c r="AC48" s="72"/>
    </row>
    <row r="49" spans="24:29" ht="18.75">
      <c r="X49" s="86"/>
      <c r="Y49" s="87"/>
      <c r="Z49" s="93"/>
      <c r="AA49" s="87"/>
      <c r="AB49" s="89"/>
      <c r="AC49" s="72"/>
    </row>
    <row r="50" spans="24:29" ht="18.75">
      <c r="X50" s="86"/>
      <c r="Y50" s="87"/>
      <c r="Z50" s="93"/>
      <c r="AA50" s="87"/>
      <c r="AB50" s="89"/>
      <c r="AC50" s="72"/>
    </row>
    <row r="51" spans="24:29" ht="18.75">
      <c r="X51" s="86"/>
      <c r="Y51" s="87"/>
      <c r="Z51" s="93"/>
      <c r="AA51" s="87"/>
      <c r="AB51" s="89"/>
      <c r="AC51" s="72"/>
    </row>
    <row r="52" spans="24:29" ht="18.75">
      <c r="X52" s="86"/>
      <c r="Y52" s="87"/>
      <c r="Z52" s="93"/>
      <c r="AA52" s="87"/>
      <c r="AB52" s="89"/>
      <c r="AC52" s="72"/>
    </row>
    <row r="53" spans="24:29" ht="18.75">
      <c r="X53" s="86"/>
      <c r="Y53" s="87"/>
      <c r="Z53" s="93"/>
      <c r="AA53" s="87"/>
      <c r="AB53" s="89"/>
      <c r="AC53" s="72"/>
    </row>
    <row r="54" spans="24:29" ht="18.75">
      <c r="X54" s="86"/>
      <c r="Y54" s="87"/>
      <c r="Z54" s="93"/>
      <c r="AA54" s="87"/>
      <c r="AB54" s="89"/>
      <c r="AC54" s="72"/>
    </row>
    <row r="55" spans="24:29" ht="18.75">
      <c r="X55" s="86"/>
      <c r="Y55" s="87"/>
      <c r="Z55" s="93"/>
      <c r="AA55" s="87"/>
      <c r="AB55" s="89"/>
      <c r="AC55" s="72"/>
    </row>
    <row r="56" spans="24:29" ht="18.75">
      <c r="X56" s="86"/>
      <c r="Y56" s="87"/>
      <c r="Z56" s="93"/>
      <c r="AA56" s="87"/>
      <c r="AB56" s="89"/>
      <c r="AC56" s="72"/>
    </row>
    <row r="57" spans="24:29" ht="18.75">
      <c r="X57" s="86"/>
      <c r="Y57" s="87"/>
      <c r="Z57" s="93"/>
      <c r="AA57" s="87"/>
      <c r="AB57" s="89"/>
      <c r="AC57" s="72"/>
    </row>
    <row r="58" spans="24:29" ht="18.75">
      <c r="X58" s="86"/>
      <c r="Y58" s="87"/>
      <c r="Z58" s="93"/>
      <c r="AA58" s="87"/>
      <c r="AB58" s="89"/>
      <c r="AC58" s="72"/>
    </row>
    <row r="59" spans="24:29" ht="18.75">
      <c r="X59" s="86"/>
      <c r="Y59" s="87"/>
      <c r="Z59" s="93"/>
      <c r="AA59" s="87"/>
      <c r="AB59" s="89"/>
      <c r="AC59" s="72"/>
    </row>
    <row r="60" spans="24:29" ht="18.75">
      <c r="X60" s="86"/>
      <c r="Y60" s="87"/>
      <c r="Z60" s="93"/>
      <c r="AA60" s="87"/>
      <c r="AB60" s="89"/>
      <c r="AC60" s="72"/>
    </row>
    <row r="61" spans="24:29" ht="18.75">
      <c r="X61" s="86"/>
      <c r="Y61" s="87"/>
      <c r="Z61" s="93"/>
      <c r="AA61" s="87"/>
      <c r="AB61" s="89"/>
      <c r="AC61" s="72"/>
    </row>
    <row r="62" spans="24:29" ht="18.75">
      <c r="X62" s="86"/>
      <c r="Y62" s="87"/>
      <c r="Z62" s="93"/>
      <c r="AA62" s="87"/>
      <c r="AB62" s="89"/>
      <c r="AC62" s="72"/>
    </row>
    <row r="63" spans="24:29" ht="18.75">
      <c r="X63" s="86"/>
      <c r="Y63" s="87"/>
      <c r="Z63" s="93"/>
      <c r="AA63" s="87"/>
      <c r="AB63" s="89"/>
      <c r="AC63" s="72"/>
    </row>
    <row r="64" spans="24:29" ht="18.75">
      <c r="X64" s="86"/>
      <c r="Y64" s="87"/>
      <c r="Z64" s="93"/>
      <c r="AA64" s="87"/>
      <c r="AB64" s="89"/>
      <c r="AC64" s="72"/>
    </row>
    <row r="65" spans="24:29" ht="18.75">
      <c r="X65" s="86"/>
      <c r="Y65" s="87"/>
      <c r="Z65" s="93"/>
      <c r="AA65" s="87"/>
      <c r="AB65" s="89"/>
      <c r="AC65" s="72"/>
    </row>
    <row r="66" spans="24:29" ht="18.75">
      <c r="X66" s="86"/>
      <c r="Y66" s="87"/>
      <c r="Z66" s="93"/>
      <c r="AA66" s="87"/>
      <c r="AB66" s="89"/>
      <c r="AC66" s="72"/>
    </row>
    <row r="67" spans="24:29" ht="18.75">
      <c r="X67" s="86"/>
      <c r="Y67" s="87"/>
      <c r="Z67" s="93"/>
      <c r="AA67" s="87"/>
      <c r="AB67" s="89"/>
      <c r="AC67" s="72"/>
    </row>
    <row r="68" spans="24:29" ht="18.75">
      <c r="X68" s="86"/>
      <c r="Y68" s="87"/>
      <c r="Z68" s="93"/>
      <c r="AA68" s="87"/>
      <c r="AB68" s="89"/>
      <c r="AC68" s="72"/>
    </row>
    <row r="69" spans="24:29" ht="18.75">
      <c r="X69" s="86"/>
      <c r="Y69" s="87"/>
      <c r="Z69" s="93"/>
      <c r="AA69" s="87"/>
      <c r="AB69" s="89"/>
      <c r="AC69" s="72"/>
    </row>
    <row r="70" spans="24:29" ht="18.75">
      <c r="X70" s="86"/>
      <c r="Y70" s="87"/>
      <c r="Z70" s="93"/>
      <c r="AA70" s="87"/>
      <c r="AB70" s="89"/>
      <c r="AC70" s="72"/>
    </row>
    <row r="71" spans="24:29" ht="18.75">
      <c r="X71" s="86"/>
      <c r="Y71" s="87"/>
      <c r="Z71" s="93"/>
      <c r="AA71" s="87"/>
      <c r="AB71" s="89"/>
      <c r="AC71" s="72"/>
    </row>
    <row r="72" spans="24:29" ht="18.75">
      <c r="X72" s="86"/>
      <c r="Y72" s="87"/>
      <c r="Z72" s="93"/>
      <c r="AA72" s="87"/>
      <c r="AB72" s="89"/>
      <c r="AC72" s="72"/>
    </row>
    <row r="73" spans="24:29" ht="18.75">
      <c r="X73" s="86"/>
      <c r="Y73" s="87"/>
      <c r="Z73" s="93"/>
      <c r="AA73" s="87"/>
      <c r="AB73" s="89"/>
      <c r="AC73" s="72"/>
    </row>
    <row r="74" spans="24:29" ht="18.75">
      <c r="X74" s="86"/>
      <c r="Y74" s="87"/>
      <c r="Z74" s="93"/>
      <c r="AA74" s="87"/>
      <c r="AB74" s="89"/>
      <c r="AC74" s="72"/>
    </row>
    <row r="75" spans="24:29" ht="18.75">
      <c r="X75" s="86"/>
      <c r="Y75" s="87"/>
      <c r="Z75" s="93"/>
      <c r="AA75" s="87"/>
      <c r="AB75" s="89"/>
      <c r="AC75" s="72"/>
    </row>
    <row r="76" spans="24:29" ht="18.75">
      <c r="X76" s="83"/>
      <c r="Y76" s="87"/>
      <c r="Z76" s="93"/>
      <c r="AA76" s="87"/>
      <c r="AB76" s="89"/>
      <c r="AC76" s="72"/>
    </row>
    <row r="77" spans="24:29" ht="18.75">
      <c r="X77" s="83"/>
      <c r="Y77" s="73"/>
      <c r="Z77" s="74"/>
      <c r="AA77" s="87"/>
      <c r="AB77" s="89"/>
      <c r="AC77" s="72"/>
    </row>
    <row r="78" spans="24:29" ht="18.75">
      <c r="X78" s="86"/>
      <c r="Y78" s="73"/>
      <c r="Z78" s="74"/>
      <c r="AA78" s="87"/>
      <c r="AB78" s="89"/>
      <c r="AC78" s="72"/>
    </row>
    <row r="79" spans="24:29" ht="18.75">
      <c r="X79" s="86"/>
      <c r="Y79" s="73"/>
      <c r="Z79" s="74"/>
      <c r="AA79" s="87"/>
      <c r="AB79" s="89"/>
      <c r="AC79" s="72"/>
    </row>
    <row r="80" spans="24:29" ht="18.75">
      <c r="X80" s="86"/>
      <c r="Y80" s="73"/>
      <c r="Z80" s="74"/>
      <c r="AA80" s="87"/>
      <c r="AB80" s="89"/>
      <c r="AC80" s="72"/>
    </row>
    <row r="81" spans="24:29" ht="18.75">
      <c r="X81" s="86"/>
      <c r="Y81" s="73"/>
      <c r="Z81" s="74"/>
      <c r="AA81" s="87"/>
      <c r="AB81" s="89"/>
      <c r="AC81" s="72"/>
    </row>
    <row r="82" spans="24:29" ht="18.75">
      <c r="X82" s="86"/>
      <c r="Y82" s="73"/>
      <c r="Z82" s="74"/>
      <c r="AA82" s="87"/>
      <c r="AB82" s="89"/>
      <c r="AC82" s="72"/>
    </row>
    <row r="83" spans="24:29" ht="18.75">
      <c r="X83" s="86"/>
      <c r="Y83" s="73"/>
      <c r="Z83" s="74"/>
      <c r="AA83" s="87"/>
      <c r="AB83" s="89"/>
      <c r="AC83" s="72"/>
    </row>
    <row r="84" spans="24:29" ht="18.75">
      <c r="X84" s="86"/>
      <c r="Y84" s="73"/>
      <c r="Z84" s="74"/>
      <c r="AA84" s="87"/>
      <c r="AB84" s="89"/>
      <c r="AC84" s="72"/>
    </row>
    <row r="85" spans="24:29" ht="18.75">
      <c r="X85" s="86"/>
      <c r="Y85" s="73"/>
      <c r="Z85" s="74"/>
      <c r="AA85" s="87"/>
      <c r="AB85" s="89"/>
      <c r="AC85" s="72"/>
    </row>
    <row r="86" spans="24:29" ht="18.75">
      <c r="X86" s="86"/>
      <c r="Y86" s="73"/>
      <c r="Z86" s="74"/>
      <c r="AA86" s="87"/>
      <c r="AB86" s="89"/>
      <c r="AC86" s="72"/>
    </row>
    <row r="87" spans="24:29" ht="18.75">
      <c r="X87" s="86"/>
      <c r="Y87" s="73"/>
      <c r="Z87" s="74"/>
      <c r="AA87" s="87"/>
      <c r="AB87" s="89"/>
      <c r="AC87" s="72"/>
    </row>
    <row r="88" spans="24:29" ht="18.75">
      <c r="X88" s="86"/>
      <c r="Y88" s="73"/>
      <c r="Z88" s="74"/>
      <c r="AA88" s="87"/>
      <c r="AB88" s="89"/>
      <c r="AC88" s="72"/>
    </row>
    <row r="89" spans="24:29" ht="18.75">
      <c r="X89" s="86"/>
      <c r="Y89" s="73"/>
      <c r="Z89" s="74"/>
      <c r="AA89" s="87"/>
      <c r="AB89" s="89"/>
      <c r="AC89" s="72"/>
    </row>
    <row r="90" spans="24:29" ht="18.75">
      <c r="X90" s="86"/>
      <c r="Y90" s="73"/>
      <c r="Z90" s="74"/>
      <c r="AA90" s="87"/>
      <c r="AB90" s="89"/>
      <c r="AC90" s="72"/>
    </row>
    <row r="91" spans="24:29" ht="18.75">
      <c r="X91" s="86"/>
      <c r="Y91" s="73"/>
      <c r="Z91" s="74"/>
      <c r="AA91" s="87"/>
      <c r="AB91" s="89"/>
      <c r="AC91" s="72"/>
    </row>
    <row r="92" spans="24:29" ht="18.75">
      <c r="X92" s="86"/>
      <c r="Y92" s="73"/>
      <c r="Z92" s="74"/>
      <c r="AA92" s="87"/>
      <c r="AB92" s="89"/>
      <c r="AC92" s="72"/>
    </row>
    <row r="93" spans="24:29" ht="18.75">
      <c r="X93" s="86"/>
      <c r="Y93" s="73"/>
      <c r="Z93" s="74"/>
      <c r="AA93" s="87"/>
      <c r="AB93" s="89"/>
      <c r="AC93" s="72"/>
    </row>
    <row r="94" spans="24:29" ht="18.75">
      <c r="X94" s="90"/>
      <c r="Y94" s="75"/>
      <c r="Z94" s="76"/>
      <c r="AA94" s="96"/>
      <c r="AB94" s="97"/>
      <c r="AC94" s="72"/>
    </row>
    <row r="95" spans="24:29" ht="18.75">
      <c r="X95" s="86"/>
      <c r="Y95" s="73"/>
      <c r="Z95" s="74"/>
      <c r="AA95" s="87"/>
      <c r="AB95" s="89"/>
      <c r="AC95" s="72"/>
    </row>
    <row r="96" spans="24:28" ht="18.75">
      <c r="X96" s="86"/>
      <c r="Y96" s="73"/>
      <c r="Z96" s="74"/>
      <c r="AA96" s="87"/>
      <c r="AB96" s="89"/>
    </row>
    <row r="97" spans="24:28" ht="18.75">
      <c r="X97" s="86"/>
      <c r="Y97" s="73"/>
      <c r="Z97" s="74"/>
      <c r="AA97" s="87"/>
      <c r="AB97" s="89"/>
    </row>
    <row r="98" spans="24:28" ht="18.75">
      <c r="X98" s="86"/>
      <c r="Y98" s="73"/>
      <c r="Z98" s="74"/>
      <c r="AA98" s="87"/>
      <c r="AB98" s="89"/>
    </row>
    <row r="99" spans="24:28" ht="18.75">
      <c r="X99" s="86"/>
      <c r="Y99" s="73"/>
      <c r="Z99" s="74"/>
      <c r="AA99" s="87"/>
      <c r="AB99" s="89"/>
    </row>
    <row r="100" spans="24:28" ht="18.75">
      <c r="X100" s="86"/>
      <c r="Y100" s="73"/>
      <c r="Z100" s="74"/>
      <c r="AA100" s="87"/>
      <c r="AB100" s="89"/>
    </row>
    <row r="101" spans="24:28" ht="18.75">
      <c r="X101" s="98"/>
      <c r="Y101" s="77"/>
      <c r="Z101" s="78"/>
      <c r="AA101" s="99"/>
      <c r="AB101" s="10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2010-06-10T03:47:22Z</cp:lastPrinted>
  <dcterms:created xsi:type="dcterms:W3CDTF">1997-09-23T07:32:48Z</dcterms:created>
  <dcterms:modified xsi:type="dcterms:W3CDTF">2024-05-28T06:14:40Z</dcterms:modified>
  <cp:category/>
  <cp:version/>
  <cp:contentType/>
  <cp:contentStatus/>
</cp:coreProperties>
</file>