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รอบปีน้ำสูงสุด W.1C" sheetId="1" r:id="rId1"/>
    <sheet name="Sheet2" sheetId="2" r:id="rId2"/>
    <sheet name="Sheet3" sheetId="3" r:id="rId3"/>
  </sheets>
  <definedNames>
    <definedName name="_xlnm.Print_Area" localSheetId="0">'รอบปีน้ำสูงสุด W.1C'!$A$1:$Q$34</definedName>
  </definedNames>
  <calcPr fullCalcOnLoad="1"/>
</workbook>
</file>

<file path=xl/sharedStrings.xml><?xml version="1.0" encoding="utf-8"?>
<sst xmlns="http://schemas.openxmlformats.org/spreadsheetml/2006/main" count="54" uniqueCount="28">
  <si>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</si>
  <si>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</si>
  <si>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</si>
  <si>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</si>
  <si>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</si>
  <si>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</si>
  <si>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</si>
  <si>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</si>
  <si>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</si>
  <si>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</si>
  <si>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</si>
  <si>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</si>
  <si>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</si>
  <si>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</si>
  <si>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</si>
  <si>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</si>
  <si>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</si>
  <si>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</si>
  <si>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</si>
  <si>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</si>
  <si>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</si>
  <si>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</si>
  <si>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</si>
  <si>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W.1C</t>
  </si>
  <si>
    <t>ปี พ.ศ.2542 - พ.ศ.2547 หยุดการสำรวจปริมาณน้ำ</t>
  </si>
  <si>
    <t>จำนวนของข้อมูล     =</t>
  </si>
  <si>
    <t>-</t>
  </si>
  <si>
    <t>_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</si>
</sst>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ดดด"/>
    <numFmt numFmtId="209" formatCode="bbbb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16"/>
      <color indexed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8" xfId="0" applyNumberFormat="1" applyFont="1" applyFill="1" applyBorder="1" applyAlignment="1">
      <alignment horizontal="center"/>
    </xf>
    <xf numFmtId="1" fontId="9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4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19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202" fontId="4" fillId="0" borderId="21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02" fontId="1" fillId="0" borderId="0" xfId="0" applyNumberFormat="1" applyFont="1" applyAlignment="1">
      <alignment/>
    </xf>
    <xf numFmtId="202" fontId="1" fillId="0" borderId="0" xfId="0" applyNumberFormat="1" applyFont="1" applyAlignment="1" applyProtection="1">
      <alignment/>
      <protection/>
    </xf>
    <xf numFmtId="2" fontId="4" fillId="0" borderId="22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right"/>
    </xf>
    <xf numFmtId="2" fontId="4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right" vertical="center"/>
    </xf>
    <xf numFmtId="2" fontId="4" fillId="0" borderId="24" xfId="0" applyNumberFormat="1" applyFont="1" applyFill="1" applyBorder="1" applyAlignment="1">
      <alignment/>
    </xf>
    <xf numFmtId="171" fontId="4" fillId="0" borderId="23" xfId="42" applyFont="1" applyFill="1" applyBorder="1" applyAlignment="1">
      <alignment horizontal="right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54" fillId="0" borderId="31" xfId="55" applyNumberFormat="1" applyFont="1" applyBorder="1">
      <alignment/>
      <protection/>
    </xf>
    <xf numFmtId="2" fontId="1" fillId="0" borderId="0" xfId="56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W.1C'!$D$33:$O$33</c:f>
              <c:numCache/>
            </c:numRef>
          </c:xVal>
          <c:yVal>
            <c:numRef>
              <c:f>'รอบปีน้ำสูงสุด W.1C'!$D$34:$O$34</c:f>
              <c:numCache/>
            </c:numRef>
          </c:yVal>
          <c:smooth val="0"/>
        </c:ser>
        <c:axId val="64392181"/>
        <c:axId val="42658718"/>
      </c:scatterChart>
      <c:valAx>
        <c:axId val="6439218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658718"/>
        <c:crossesAt val="10"/>
        <c:crossBetween val="midCat"/>
        <c:dispUnits/>
        <c:majorUnit val="10"/>
      </c:valAx>
      <c:valAx>
        <c:axId val="4265871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392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966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5429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61">
      <selection activeCell="U8" sqref="U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COUNT(J41:J67)</f>
        <v>26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AVERAGE(J41:J67)</f>
        <v>234.41269230769228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3" t="s">
        <v>1</v>
      </c>
      <c r="B5" s="74" t="s">
        <v>19</v>
      </c>
      <c r="C5" s="73" t="s">
        <v>1</v>
      </c>
      <c r="D5" s="7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(VAR(J41:J67))</f>
        <v>41268.28513246152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0">
        <v>2534</v>
      </c>
      <c r="B6" s="77">
        <v>65.86</v>
      </c>
      <c r="C6" s="71"/>
      <c r="D6" s="72"/>
      <c r="E6" s="1"/>
      <c r="F6" s="2"/>
      <c r="K6" s="4" t="s">
        <v>7</v>
      </c>
      <c r="M6" s="9" t="s">
        <v>0</v>
      </c>
      <c r="T6" s="4" t="s">
        <v>8</v>
      </c>
      <c r="V6" s="10">
        <f>STDEV(J41:J67)</f>
        <v>203.14597001284943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2535</v>
      </c>
      <c r="B7" s="78">
        <v>55.2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2536</v>
      </c>
      <c r="B8" s="78">
        <v>121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2537</v>
      </c>
      <c r="B9" s="78">
        <v>499.4</v>
      </c>
      <c r="C9" s="12"/>
      <c r="D9" s="13"/>
      <c r="E9" s="15"/>
      <c r="F9" s="15"/>
      <c r="U9" s="2" t="s">
        <v>16</v>
      </c>
      <c r="V9" s="16">
        <f>+B80</f>
        <v>0.532062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2538</v>
      </c>
      <c r="B10" s="78">
        <v>478</v>
      </c>
      <c r="C10" s="12"/>
      <c r="D10" s="13"/>
      <c r="E10" s="17"/>
      <c r="F10" s="18"/>
      <c r="U10" s="2" t="s">
        <v>17</v>
      </c>
      <c r="V10" s="16">
        <f>+B81</f>
        <v>1.096128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2539</v>
      </c>
      <c r="B11" s="78">
        <v>252.5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2540</v>
      </c>
      <c r="B12" s="78">
        <v>226.3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2541</v>
      </c>
      <c r="B13" s="78">
        <v>160.6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2548</v>
      </c>
      <c r="B14" s="79">
        <v>912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2549</v>
      </c>
      <c r="B15" s="79">
        <v>441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2550</v>
      </c>
      <c r="B16" s="78">
        <v>100.95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2551</v>
      </c>
      <c r="B17" s="78">
        <v>128.7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2552</v>
      </c>
      <c r="B18" s="80" t="s">
        <v>26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2553</v>
      </c>
      <c r="B19" s="78">
        <v>293.6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2554</v>
      </c>
      <c r="B20" s="78">
        <v>593.2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2555</v>
      </c>
      <c r="B21" s="79">
        <v>207.4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2556</v>
      </c>
      <c r="B22" s="79">
        <v>172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2557</v>
      </c>
      <c r="B23" s="81">
        <v>150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2558</v>
      </c>
      <c r="B24" s="82">
        <v>33.87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2559</v>
      </c>
      <c r="B25" s="78">
        <v>159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2560</v>
      </c>
      <c r="B26" s="78">
        <v>170.91</v>
      </c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2561</v>
      </c>
      <c r="B27" s="79">
        <v>97.77</v>
      </c>
      <c r="C27" s="25"/>
      <c r="D27" s="26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2562</v>
      </c>
      <c r="B28" s="79">
        <v>138.8</v>
      </c>
      <c r="C28" s="27"/>
      <c r="D28" s="28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2563</v>
      </c>
      <c r="B29" s="81">
        <v>76.04</v>
      </c>
      <c r="C29" s="25"/>
      <c r="D29" s="28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2564</v>
      </c>
      <c r="B30" s="82">
        <v>82.43</v>
      </c>
      <c r="C30" s="29"/>
      <c r="D30" s="30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2565</v>
      </c>
      <c r="B31" s="83">
        <v>344.4</v>
      </c>
      <c r="C31" s="31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2566</v>
      </c>
      <c r="B32" s="91">
        <v>133.8</v>
      </c>
      <c r="C32" s="35"/>
      <c r="D32" s="36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39"/>
      <c r="C33" s="40" t="s">
        <v>9</v>
      </c>
      <c r="D33" s="41">
        <v>2</v>
      </c>
      <c r="E33" s="42">
        <v>3</v>
      </c>
      <c r="F33" s="42">
        <v>4</v>
      </c>
      <c r="G33" s="42">
        <v>5</v>
      </c>
      <c r="H33" s="42">
        <v>6</v>
      </c>
      <c r="I33" s="42">
        <v>10</v>
      </c>
      <c r="J33" s="42">
        <v>20</v>
      </c>
      <c r="K33" s="42">
        <v>25</v>
      </c>
      <c r="L33" s="42">
        <v>50</v>
      </c>
      <c r="M33" s="42">
        <v>100</v>
      </c>
      <c r="N33" s="42">
        <v>200</v>
      </c>
      <c r="O33" s="42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39"/>
      <c r="C34" s="43" t="s">
        <v>2</v>
      </c>
      <c r="D34" s="44">
        <f aca="true" t="shared" si="1" ref="D34:O34">ROUND((((-LN(-LN(1-1/D33)))+$B$83*$B$84)/$B$83),2)</f>
        <v>203.73</v>
      </c>
      <c r="E34" s="43">
        <f t="shared" si="1"/>
        <v>303.11</v>
      </c>
      <c r="F34" s="45">
        <f t="shared" si="1"/>
        <v>366.71</v>
      </c>
      <c r="G34" s="45">
        <f t="shared" si="1"/>
        <v>413.79</v>
      </c>
      <c r="H34" s="45">
        <f t="shared" si="1"/>
        <v>451.23</v>
      </c>
      <c r="I34" s="45">
        <f t="shared" si="1"/>
        <v>552.87</v>
      </c>
      <c r="J34" s="45">
        <f t="shared" si="1"/>
        <v>686.27</v>
      </c>
      <c r="K34" s="45">
        <f t="shared" si="1"/>
        <v>728.59</v>
      </c>
      <c r="L34" s="45">
        <f t="shared" si="1"/>
        <v>858.95</v>
      </c>
      <c r="M34" s="45">
        <f t="shared" si="1"/>
        <v>988.35</v>
      </c>
      <c r="N34" s="45">
        <f t="shared" si="1"/>
        <v>1117.28</v>
      </c>
      <c r="O34" s="45">
        <f t="shared" si="1"/>
        <v>1287.38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6"/>
      <c r="C35" s="46"/>
      <c r="D35" s="46"/>
      <c r="E35" s="1"/>
      <c r="F35" s="2"/>
      <c r="S35" s="21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39"/>
      <c r="C36" s="48"/>
      <c r="D36" s="49" t="s">
        <v>10</v>
      </c>
      <c r="E36" s="50"/>
      <c r="F36" s="50" t="s">
        <v>18</v>
      </c>
      <c r="G36" s="50"/>
      <c r="H36" s="50"/>
      <c r="I36" s="50"/>
      <c r="J36" s="50"/>
      <c r="K36" s="50"/>
      <c r="L36" s="50"/>
      <c r="M36" s="51"/>
      <c r="N36" s="51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4">
      <c r="A37" s="21"/>
      <c r="B37" s="39"/>
      <c r="C37" s="39"/>
      <c r="D37" s="39"/>
      <c r="E37" s="19"/>
      <c r="F37" s="90" t="s">
        <v>24</v>
      </c>
      <c r="G37" s="90"/>
      <c r="H37" s="90"/>
      <c r="I37" s="90"/>
      <c r="J37" s="90"/>
      <c r="K37" s="90"/>
      <c r="L37" s="90"/>
      <c r="M37" s="90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39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1"/>
      <c r="N38" s="51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2"/>
      <c r="AC38" s="52"/>
    </row>
    <row r="39" spans="1:27" ht="21.75">
      <c r="A39" s="21"/>
      <c r="B39" s="39"/>
      <c r="C39" s="39"/>
      <c r="D39" s="39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K40" s="2" t="s">
        <v>27</v>
      </c>
      <c r="S40" s="21"/>
      <c r="Y40" s="6"/>
      <c r="Z40" s="6"/>
      <c r="AA40" s="6"/>
      <c r="AB40" s="6"/>
    </row>
    <row r="41" spans="1:28" ht="21.75">
      <c r="A41" s="19"/>
      <c r="B41" s="39"/>
      <c r="C41" s="39"/>
      <c r="D41" s="39"/>
      <c r="E41" s="18"/>
      <c r="G41" s="53" t="s">
        <v>20</v>
      </c>
      <c r="I41" s="21">
        <v>2534</v>
      </c>
      <c r="J41" s="20">
        <v>65.86</v>
      </c>
      <c r="K41" s="21"/>
      <c r="L41" s="75"/>
      <c r="S41" s="21"/>
      <c r="Y41" s="6"/>
      <c r="Z41" s="6"/>
      <c r="AA41" s="6"/>
      <c r="AB41" s="6"/>
    </row>
    <row r="42" spans="1:28" ht="21.75">
      <c r="A42" s="19"/>
      <c r="B42" s="46"/>
      <c r="C42" s="46"/>
      <c r="D42" s="46"/>
      <c r="E42" s="1"/>
      <c r="I42" s="21">
        <v>2535</v>
      </c>
      <c r="J42" s="20">
        <v>55.2</v>
      </c>
      <c r="K42" s="21"/>
      <c r="L42" s="75"/>
      <c r="S42" s="21"/>
      <c r="Y42" s="6"/>
      <c r="Z42" s="6"/>
      <c r="AA42" s="6"/>
      <c r="AB42" s="6"/>
    </row>
    <row r="43" spans="1:28" ht="21.75">
      <c r="A43" s="19"/>
      <c r="B43" s="54"/>
      <c r="C43" s="54"/>
      <c r="D43" s="54"/>
      <c r="E43" s="1"/>
      <c r="I43" s="21">
        <v>2536</v>
      </c>
      <c r="J43" s="20">
        <v>121</v>
      </c>
      <c r="K43" s="21"/>
      <c r="L43" s="75"/>
      <c r="S43" s="21"/>
      <c r="Y43" s="6"/>
      <c r="Z43" s="6"/>
      <c r="AA43" s="6"/>
      <c r="AB43" s="6"/>
    </row>
    <row r="44" spans="1:28" ht="21.75">
      <c r="A44" s="19"/>
      <c r="B44" s="46"/>
      <c r="C44" s="46"/>
      <c r="D44" s="46"/>
      <c r="E44" s="1"/>
      <c r="I44" s="21">
        <v>2537</v>
      </c>
      <c r="J44" s="20">
        <v>499.4</v>
      </c>
      <c r="K44" s="21"/>
      <c r="L44" s="75"/>
      <c r="S44" s="21"/>
      <c r="Y44" s="6"/>
      <c r="Z44" s="6"/>
      <c r="AA44" s="6"/>
      <c r="AB44" s="6"/>
    </row>
    <row r="45" spans="1:28" ht="21.75">
      <c r="A45" s="19"/>
      <c r="B45" s="46"/>
      <c r="C45" s="46"/>
      <c r="D45" s="46"/>
      <c r="E45" s="55"/>
      <c r="I45" s="21">
        <v>2538</v>
      </c>
      <c r="J45" s="20">
        <v>478</v>
      </c>
      <c r="K45" s="21"/>
      <c r="L45" s="75"/>
      <c r="S45" s="21"/>
      <c r="Y45" s="6"/>
      <c r="Z45" s="6"/>
      <c r="AA45" s="6"/>
      <c r="AB45" s="6"/>
    </row>
    <row r="46" spans="1:28" ht="21.75">
      <c r="A46" s="56"/>
      <c r="B46" s="57"/>
      <c r="C46" s="57"/>
      <c r="D46" s="57"/>
      <c r="E46" s="55"/>
      <c r="I46" s="21">
        <v>2539</v>
      </c>
      <c r="J46" s="20">
        <v>252.5</v>
      </c>
      <c r="K46" s="21"/>
      <c r="L46" s="75"/>
      <c r="S46" s="21"/>
      <c r="Y46" s="6"/>
      <c r="Z46" s="6"/>
      <c r="AA46" s="6"/>
      <c r="AB46" s="6"/>
    </row>
    <row r="47" spans="1:28" ht="21.75">
      <c r="A47" s="56"/>
      <c r="B47" s="57"/>
      <c r="C47" s="57"/>
      <c r="D47" s="57"/>
      <c r="E47" s="55"/>
      <c r="I47" s="21">
        <v>2540</v>
      </c>
      <c r="J47" s="20">
        <v>226.3</v>
      </c>
      <c r="K47" s="21"/>
      <c r="L47" s="75"/>
      <c r="S47" s="21"/>
      <c r="Y47" s="6"/>
      <c r="Z47" s="6"/>
      <c r="AA47" s="6"/>
      <c r="AB47" s="6"/>
    </row>
    <row r="48" spans="1:28" ht="21.75">
      <c r="A48" s="56"/>
      <c r="B48" s="57"/>
      <c r="C48" s="57"/>
      <c r="D48" s="57"/>
      <c r="E48" s="55"/>
      <c r="I48" s="21">
        <v>2541</v>
      </c>
      <c r="J48" s="20">
        <v>160.6</v>
      </c>
      <c r="K48" s="21"/>
      <c r="L48" s="75"/>
      <c r="S48" s="21"/>
      <c r="Y48" s="6"/>
      <c r="Z48" s="6"/>
      <c r="AA48" s="6"/>
      <c r="AB48" s="6"/>
    </row>
    <row r="49" spans="1:28" ht="21.75">
      <c r="A49" s="56"/>
      <c r="B49" s="57"/>
      <c r="C49" s="57"/>
      <c r="D49" s="57"/>
      <c r="E49" s="55"/>
      <c r="I49" s="21">
        <v>2548</v>
      </c>
      <c r="J49" s="20">
        <v>912</v>
      </c>
      <c r="K49" s="21"/>
      <c r="L49" s="75"/>
      <c r="S49" s="21"/>
      <c r="Y49" s="6"/>
      <c r="Z49" s="6"/>
      <c r="AA49" s="6"/>
      <c r="AB49" s="6"/>
    </row>
    <row r="50" spans="1:28" ht="21.75">
      <c r="A50" s="56"/>
      <c r="B50" s="57"/>
      <c r="C50" s="57"/>
      <c r="D50" s="57"/>
      <c r="E50" s="55"/>
      <c r="I50" s="21">
        <v>2549</v>
      </c>
      <c r="J50" s="20">
        <v>441</v>
      </c>
      <c r="K50" s="21"/>
      <c r="L50" s="75"/>
      <c r="S50" s="21"/>
      <c r="Y50" s="6"/>
      <c r="Z50" s="6"/>
      <c r="AA50" s="6"/>
      <c r="AB50" s="6"/>
    </row>
    <row r="51" spans="1:28" ht="21.75">
      <c r="A51" s="56"/>
      <c r="B51" s="57"/>
      <c r="C51" s="57"/>
      <c r="D51" s="57"/>
      <c r="E51" s="55"/>
      <c r="I51" s="21">
        <v>2550</v>
      </c>
      <c r="J51" s="20">
        <v>100.95</v>
      </c>
      <c r="K51" s="21"/>
      <c r="L51" s="75"/>
      <c r="S51" s="21"/>
      <c r="Y51" s="6"/>
      <c r="Z51" s="6"/>
      <c r="AA51" s="6"/>
      <c r="AB51" s="6"/>
    </row>
    <row r="52" spans="1:28" ht="21.75">
      <c r="A52" s="56"/>
      <c r="B52" s="57"/>
      <c r="C52" s="57"/>
      <c r="D52" s="57"/>
      <c r="E52" s="55"/>
      <c r="I52" s="21">
        <v>2551</v>
      </c>
      <c r="J52" s="20">
        <v>128.7</v>
      </c>
      <c r="K52" s="21"/>
      <c r="L52" s="75"/>
      <c r="S52" s="21"/>
      <c r="Y52" s="6"/>
      <c r="Z52" s="6"/>
      <c r="AA52" s="6"/>
      <c r="AB52" s="6"/>
    </row>
    <row r="53" spans="1:28" ht="21.75">
      <c r="A53" s="56"/>
      <c r="B53" s="57"/>
      <c r="C53" s="57"/>
      <c r="D53" s="57"/>
      <c r="E53" s="55"/>
      <c r="I53" s="21">
        <v>2552</v>
      </c>
      <c r="J53" s="20" t="s">
        <v>26</v>
      </c>
      <c r="K53" s="21"/>
      <c r="L53" s="75"/>
      <c r="S53" s="21"/>
      <c r="Y53" s="6"/>
      <c r="Z53" s="6"/>
      <c r="AA53" s="6"/>
      <c r="AB53" s="6"/>
    </row>
    <row r="54" spans="1:28" ht="21.75">
      <c r="A54" s="56"/>
      <c r="B54" s="55"/>
      <c r="C54" s="55"/>
      <c r="D54" s="55"/>
      <c r="E54" s="55"/>
      <c r="I54" s="21">
        <v>2553</v>
      </c>
      <c r="J54" s="68">
        <v>293.6</v>
      </c>
      <c r="K54" s="21"/>
      <c r="L54" s="75"/>
      <c r="S54" s="21"/>
      <c r="Y54" s="6"/>
      <c r="Z54" s="6"/>
      <c r="AA54" s="6"/>
      <c r="AB54" s="6"/>
    </row>
    <row r="55" spans="1:28" ht="21.75">
      <c r="A55" s="56"/>
      <c r="B55" s="55"/>
      <c r="C55" s="55"/>
      <c r="D55" s="55"/>
      <c r="E55" s="55"/>
      <c r="I55" s="21">
        <v>2554</v>
      </c>
      <c r="J55" s="20">
        <v>593.2</v>
      </c>
      <c r="K55" s="21"/>
      <c r="L55" s="75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59">
        <v>2555</v>
      </c>
      <c r="J56" s="20">
        <v>207.4</v>
      </c>
      <c r="K56" s="21"/>
      <c r="L56" s="75"/>
      <c r="S56" s="21"/>
      <c r="W56" s="4" t="s">
        <v>0</v>
      </c>
    </row>
    <row r="57" spans="2:26" ht="21.75">
      <c r="B57" s="1"/>
      <c r="C57" s="1"/>
      <c r="D57" s="1"/>
      <c r="E57" s="1"/>
      <c r="I57" s="21">
        <v>2556</v>
      </c>
      <c r="J57" s="61">
        <v>172</v>
      </c>
      <c r="K57" s="21"/>
      <c r="L57" s="75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2557</v>
      </c>
      <c r="J58" s="69">
        <v>150</v>
      </c>
      <c r="K58" s="21"/>
      <c r="L58" s="75"/>
      <c r="S58" s="21"/>
      <c r="Y58" s="6">
        <v>1</v>
      </c>
      <c r="Z58" s="5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59">
        <v>2558</v>
      </c>
      <c r="J59" s="20">
        <v>33.87</v>
      </c>
      <c r="K59" s="21"/>
      <c r="L59" s="75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>
        <v>2559</v>
      </c>
      <c r="J60" s="68">
        <v>159</v>
      </c>
      <c r="K60" s="21"/>
      <c r="L60" s="75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2560</v>
      </c>
      <c r="J61" s="20">
        <v>170.91</v>
      </c>
      <c r="K61" s="21"/>
      <c r="L61" s="75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59">
        <v>2561</v>
      </c>
      <c r="J62" s="20">
        <v>97.77</v>
      </c>
      <c r="K62" s="21"/>
      <c r="L62" s="75"/>
      <c r="S62" s="5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0"/>
      <c r="C63" s="60"/>
      <c r="D63" s="60"/>
      <c r="E63" s="60"/>
      <c r="F63" s="60"/>
      <c r="G63" s="7"/>
      <c r="H63" s="7"/>
      <c r="I63" s="21">
        <v>2562</v>
      </c>
      <c r="J63" s="61">
        <v>138.8</v>
      </c>
      <c r="K63" s="62"/>
      <c r="L63" s="76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3"/>
      <c r="C64" s="63"/>
      <c r="D64" s="63"/>
      <c r="E64" s="63"/>
      <c r="F64" s="63"/>
      <c r="G64" s="47"/>
      <c r="H64" s="47"/>
      <c r="I64" s="21">
        <v>2563</v>
      </c>
      <c r="J64" s="69">
        <v>76.04</v>
      </c>
      <c r="K64" s="64"/>
      <c r="L64" s="76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59">
        <v>2564</v>
      </c>
      <c r="J65" s="20">
        <v>82.43</v>
      </c>
      <c r="K65" s="21"/>
      <c r="L65" s="7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>
        <v>2565</v>
      </c>
      <c r="J66" s="20">
        <v>344.4</v>
      </c>
      <c r="K66" s="21"/>
      <c r="L66" s="7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59">
        <v>2566</v>
      </c>
      <c r="J67" s="92">
        <v>133.8</v>
      </c>
      <c r="K67" s="21"/>
      <c r="L67" s="7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/>
      <c r="J68" s="20"/>
      <c r="K68" s="21"/>
      <c r="L68" s="7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/>
      <c r="J69" s="20"/>
      <c r="K69" s="21"/>
      <c r="L69" s="7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/>
      <c r="J70" s="20"/>
      <c r="K70" s="21"/>
      <c r="L70" s="7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/>
      <c r="J71" s="20"/>
      <c r="K71" s="21"/>
      <c r="L71" s="7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0"/>
      <c r="K72" s="21"/>
      <c r="L72" s="7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5">
        <f>IF($A$79&gt;=6,VLOOKUP($F$78,$X$3:$AC$38,$A$79-4),VLOOKUP($A$78,$X$3:$AC$38,$A$79+1))</f>
        <v>0.532062</v>
      </c>
      <c r="C80" s="65"/>
      <c r="D80" s="65"/>
      <c r="E80" s="65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5">
        <f>IF($A$79&gt;=6,VLOOKUP($F$78,$Y$58:$AD$97,$A$79-4),VLOOKUP($A$78,$Y$58:$AD$97,$A$79+1))</f>
        <v>1.096128</v>
      </c>
      <c r="C81" s="65"/>
      <c r="D81" s="65"/>
      <c r="E81" s="65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6">
        <f>B81/V6</f>
        <v>0.005395765418977632</v>
      </c>
      <c r="C83" s="66"/>
      <c r="D83" s="66"/>
      <c r="E83" s="66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7">
        <f>V4-(B80/B83)</f>
        <v>135.80536624999036</v>
      </c>
      <c r="C84" s="66"/>
      <c r="D84" s="66"/>
      <c r="E84" s="66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59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59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59"/>
      <c r="J93" s="59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59"/>
      <c r="J94" s="59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3">
    <mergeCell ref="A3:D3"/>
    <mergeCell ref="A4:D4"/>
    <mergeCell ref="F37:M37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2008-01-23T02:25:29Z</cp:lastPrinted>
  <dcterms:created xsi:type="dcterms:W3CDTF">2001-08-27T04:05:15Z</dcterms:created>
  <dcterms:modified xsi:type="dcterms:W3CDTF">2024-06-24T06:26:28Z</dcterms:modified>
  <cp:category/>
  <cp:version/>
  <cp:contentType/>
  <cp:contentStatus/>
</cp:coreProperties>
</file>