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95" windowHeight="4710" activeTab="0"/>
  </bookViews>
  <sheets>
    <sheet name="H41w17" sheetId="1" r:id="rId1"/>
    <sheet name="W.1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<sst xmlns="http://schemas.openxmlformats.org/spreadsheetml/2006/main" count="54" uniqueCount="30">
  <si>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</si>
  <si>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</si>
  <si>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</si>
  <si>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</si>
  <si>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</si>
  <si>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</si>
  <si>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</si>
  <si>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</si>
  <si>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</si>
  <si>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</si>
  <si>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</si>
  <si>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</si>
  <si>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</si>
  <si>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</si>
  <si>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</si>
  <si>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</si>
  <si>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</si>
  <si>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31เม.ย.</t>
  </si>
  <si>
    <t>พื้นที่รับน้ำ   726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</si>
  <si>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</si>
  <si>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</si>
  <si>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</si>
  <si>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</si>
  <si>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</si>
  <si>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</si>
  <si>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</si>
  <si>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</si>
  <si>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</si>
  <si>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1.ปีน้ำเริ่มตั้งแต่ 1 เม.ย. ถึง 31 มี.ค. ของปีต่อไป</t>
    </r>
  </si>
  <si>
    <t>ตลิ่งฝั่งซ้าย  296.42  ม.(ร.ท.ก.) ตลิ่งฝั่งขวา  296.42  ม.(ร.ท.ก.) ท้องน้ำ    ม.(ร.ท.ก.) ศูนย์เสาระดับน้ำ  292.00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</si>
</sst>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ด\ด\ด"/>
    <numFmt numFmtId="180" formatCode="0_)"/>
    <numFmt numFmtId="181" formatCode="0_);\(0\)"/>
    <numFmt numFmtId="182" formatCode="0.00_);\(0.00\)"/>
    <numFmt numFmtId="183" formatCode="mmm\-yyyy"/>
    <numFmt numFmtId="184" formatCode="0.000"/>
    <numFmt numFmtId="185" formatCode="0.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9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6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18" xfId="0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6" fontId="7" fillId="0" borderId="17" xfId="0" applyNumberFormat="1" applyFont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8" xfId="0" applyFont="1" applyFill="1" applyBorder="1" applyAlignment="1">
      <alignment/>
    </xf>
    <xf numFmtId="2" fontId="7" fillId="33" borderId="11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16" fontId="7" fillId="0" borderId="17" xfId="0" applyNumberFormat="1" applyFont="1" applyFill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178" fontId="10" fillId="0" borderId="21" xfId="0" applyNumberFormat="1" applyFont="1" applyBorder="1" applyAlignment="1">
      <alignment horizontal="centerContinuous"/>
    </xf>
    <xf numFmtId="178" fontId="10" fillId="0" borderId="22" xfId="0" applyNumberFormat="1" applyFont="1" applyBorder="1" applyAlignment="1">
      <alignment horizontal="centerContinuous"/>
    </xf>
    <xf numFmtId="178" fontId="10" fillId="0" borderId="23" xfId="0" applyNumberFormat="1" applyFont="1" applyBorder="1" applyAlignment="1">
      <alignment horizontal="centerContinuous"/>
    </xf>
    <xf numFmtId="2" fontId="10" fillId="0" borderId="24" xfId="0" applyNumberFormat="1" applyFont="1" applyBorder="1" applyAlignment="1">
      <alignment horizontal="centerContinuous"/>
    </xf>
    <xf numFmtId="2" fontId="10" fillId="0" borderId="25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178" fontId="10" fillId="0" borderId="26" xfId="0" applyNumberFormat="1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178" fontId="10" fillId="0" borderId="28" xfId="0" applyNumberFormat="1" applyFont="1" applyBorder="1" applyAlignment="1">
      <alignment horizontal="centerContinuous"/>
    </xf>
    <xf numFmtId="2" fontId="10" fillId="0" borderId="27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78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2" fontId="10" fillId="0" borderId="26" xfId="0" applyNumberFormat="1" applyFont="1" applyBorder="1" applyAlignment="1">
      <alignment/>
    </xf>
    <xf numFmtId="2" fontId="10" fillId="0" borderId="26" xfId="0" applyNumberFormat="1" applyFont="1" applyBorder="1" applyAlignment="1">
      <alignment horizontal="center"/>
    </xf>
    <xf numFmtId="178" fontId="10" fillId="0" borderId="26" xfId="0" applyNumberFormat="1" applyFont="1" applyBorder="1" applyAlignment="1">
      <alignment/>
    </xf>
    <xf numFmtId="178" fontId="10" fillId="0" borderId="26" xfId="0" applyNumberFormat="1" applyFont="1" applyBorder="1" applyAlignment="1">
      <alignment horizontal="right"/>
    </xf>
    <xf numFmtId="178" fontId="10" fillId="0" borderId="26" xfId="0" applyNumberFormat="1" applyFont="1" applyBorder="1" applyAlignment="1">
      <alignment horizontal="center"/>
    </xf>
    <xf numFmtId="178" fontId="10" fillId="0" borderId="28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78" fontId="11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5" borderId="28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2" fontId="9" fillId="0" borderId="24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6" fontId="7" fillId="0" borderId="2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182" fontId="7" fillId="35" borderId="29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1" fontId="13" fillId="36" borderId="10" xfId="0" applyNumberFormat="1" applyFont="1" applyFill="1" applyBorder="1" applyAlignment="1">
      <alignment horizontal="center" vertical="center"/>
    </xf>
    <xf numFmtId="1" fontId="13" fillId="36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บ้านหนองนาว 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'W.17'!$X$5:$X$48</c:f>
              <c:numCache/>
            </c:numRef>
          </c:cat>
          <c:val>
            <c:numRef>
              <c:f>'W.17'!$Y$5:$Y$48</c:f>
              <c:numCache/>
            </c:numRef>
          </c:val>
        </c:ser>
        <c:axId val="43009335"/>
        <c:axId val="64902244"/>
      </c:barChart>
      <c:catAx>
        <c:axId val="43009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902244"/>
        <c:crosses val="autoZero"/>
        <c:auto val="1"/>
        <c:lblOffset val="100"/>
        <c:tickLblSkip val="2"/>
        <c:noMultiLvlLbl val="0"/>
      </c:catAx>
      <c:valAx>
        <c:axId val="6490224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009335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725"/>
          <c:w val="0.795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'W.17'!$X$5:$X$48</c:f>
              <c:numCache/>
            </c:numRef>
          </c:cat>
          <c:val>
            <c:numRef>
              <c:f>'W.17'!$Z$5:$Z$48</c:f>
              <c:numCache/>
            </c:numRef>
          </c:val>
        </c:ser>
        <c:axId val="17266869"/>
        <c:axId val="42728826"/>
      </c:barChart>
      <c:catAx>
        <c:axId val="1726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728826"/>
        <c:crosses val="autoZero"/>
        <c:auto val="1"/>
        <c:lblOffset val="100"/>
        <c:tickLblSkip val="2"/>
        <c:noMultiLvlLbl val="0"/>
      </c:catAx>
      <c:valAx>
        <c:axId val="4272882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26686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tabSelected="1" zoomScalePageLayoutView="0" workbookViewId="0" topLeftCell="A43">
      <selection activeCell="T57" sqref="T57"/>
    </sheetView>
  </sheetViews>
  <sheetFormatPr defaultColWidth="8" defaultRowHeight="21"/>
  <cols>
    <col min="1" max="1" width="8" style="32" customWidth="1"/>
    <col min="2" max="2" width="8" style="18" customWidth="1"/>
    <col min="3" max="3" width="9.66015625" style="18" customWidth="1"/>
    <col min="4" max="4" width="8" style="33" customWidth="1"/>
    <col min="5" max="5" width="8" style="32" customWidth="1"/>
    <col min="6" max="6" width="9.33203125" style="18" customWidth="1"/>
    <col min="7" max="7" width="8" style="33" customWidth="1"/>
    <col min="8" max="8" width="8" style="18" customWidth="1"/>
    <col min="9" max="9" width="9.5" style="18" customWidth="1"/>
    <col min="10" max="10" width="8" style="33" customWidth="1"/>
    <col min="11" max="11" width="8" style="18" customWidth="1"/>
    <col min="12" max="12" width="9.33203125" style="18" customWidth="1"/>
    <col min="13" max="13" width="8" style="33" customWidth="1"/>
    <col min="14" max="14" width="10" style="32" customWidth="1"/>
    <col min="15" max="16384" width="8" style="32" customWidth="1"/>
  </cols>
  <sheetData>
    <row r="1" spans="2:15" ht="23.25">
      <c r="B1" s="80" t="s">
        <v>0</v>
      </c>
      <c r="C1" s="34"/>
      <c r="D1" s="35"/>
      <c r="E1" s="34"/>
      <c r="F1" s="34"/>
      <c r="G1" s="35"/>
      <c r="H1" s="34"/>
      <c r="I1" s="34"/>
      <c r="J1" s="35"/>
      <c r="K1" s="34"/>
      <c r="L1" s="34"/>
      <c r="M1" s="35"/>
      <c r="N1" s="34" t="s">
        <v>1</v>
      </c>
      <c r="O1" s="34"/>
    </row>
    <row r="2" spans="1:15" ht="6" customHeight="1">
      <c r="A2" s="36"/>
      <c r="D2" s="37"/>
      <c r="E2" s="18"/>
      <c r="G2" s="37"/>
      <c r="I2" s="38"/>
      <c r="J2" s="39"/>
      <c r="K2" s="11"/>
      <c r="L2" s="11"/>
      <c r="N2" s="18"/>
      <c r="O2" s="18"/>
    </row>
    <row r="3" spans="1:43" ht="23.25" customHeight="1">
      <c r="A3" s="40" t="s">
        <v>2</v>
      </c>
      <c r="B3" s="41"/>
      <c r="C3" s="41"/>
      <c r="D3" s="42"/>
      <c r="E3" s="41"/>
      <c r="F3" s="41"/>
      <c r="G3" s="42"/>
      <c r="H3" s="41"/>
      <c r="I3" s="43"/>
      <c r="J3" s="44"/>
      <c r="K3" s="45"/>
      <c r="L3" s="46" t="s">
        <v>18</v>
      </c>
      <c r="M3" s="44"/>
      <c r="N3" s="41"/>
      <c r="O3" s="41"/>
      <c r="Q3" s="18">
        <v>292</v>
      </c>
      <c r="AP3" s="1">
        <v>29552</v>
      </c>
      <c r="AQ3" s="2">
        <v>139.24</v>
      </c>
    </row>
    <row r="4" spans="1:43" ht="22.5" customHeight="1">
      <c r="A4" s="40" t="s">
        <v>29</v>
      </c>
      <c r="B4" s="47"/>
      <c r="C4" s="47"/>
      <c r="D4" s="42"/>
      <c r="E4" s="41"/>
      <c r="F4" s="41"/>
      <c r="G4" s="42"/>
      <c r="H4" s="41"/>
      <c r="I4" s="48"/>
      <c r="J4" s="46"/>
      <c r="K4" s="45"/>
      <c r="L4" s="45"/>
      <c r="M4" s="44"/>
      <c r="N4" s="41"/>
      <c r="O4" s="41"/>
      <c r="AP4" s="1">
        <v>29918</v>
      </c>
      <c r="AQ4" s="2">
        <v>240.95</v>
      </c>
    </row>
    <row r="5" spans="1:43" ht="18.75">
      <c r="A5" s="49"/>
      <c r="B5" s="50" t="s">
        <v>3</v>
      </c>
      <c r="C5" s="51"/>
      <c r="D5" s="52"/>
      <c r="E5" s="50"/>
      <c r="F5" s="50"/>
      <c r="G5" s="53"/>
      <c r="H5" s="53" t="s">
        <v>4</v>
      </c>
      <c r="I5" s="50"/>
      <c r="J5" s="52"/>
      <c r="K5" s="50"/>
      <c r="L5" s="50"/>
      <c r="M5" s="54"/>
      <c r="N5" s="55" t="s">
        <v>5</v>
      </c>
      <c r="O5" s="56"/>
      <c r="Q5" s="57"/>
      <c r="R5" s="57"/>
      <c r="AP5" s="1">
        <v>30284</v>
      </c>
      <c r="AQ5" s="2">
        <v>145.45</v>
      </c>
    </row>
    <row r="6" spans="1:43" ht="18.75">
      <c r="A6" s="58" t="s">
        <v>6</v>
      </c>
      <c r="B6" s="59" t="s">
        <v>7</v>
      </c>
      <c r="C6" s="60"/>
      <c r="D6" s="61"/>
      <c r="E6" s="59" t="s">
        <v>8</v>
      </c>
      <c r="F6" s="62"/>
      <c r="G6" s="61"/>
      <c r="H6" s="59" t="s">
        <v>7</v>
      </c>
      <c r="I6" s="62"/>
      <c r="J6" s="61"/>
      <c r="K6" s="59" t="s">
        <v>8</v>
      </c>
      <c r="L6" s="62"/>
      <c r="M6" s="63"/>
      <c r="N6" s="64" t="s">
        <v>1</v>
      </c>
      <c r="O6" s="59"/>
      <c r="AP6" s="1">
        <v>30650</v>
      </c>
      <c r="AQ6" s="2">
        <v>87.48</v>
      </c>
    </row>
    <row r="7" spans="1:43" s="18" customFormat="1" ht="18.75">
      <c r="A7" s="65" t="s">
        <v>9</v>
      </c>
      <c r="B7" s="66" t="s">
        <v>10</v>
      </c>
      <c r="C7" s="66" t="s">
        <v>11</v>
      </c>
      <c r="D7" s="67" t="s">
        <v>12</v>
      </c>
      <c r="E7" s="68" t="s">
        <v>10</v>
      </c>
      <c r="F7" s="66" t="s">
        <v>11</v>
      </c>
      <c r="G7" s="67" t="s">
        <v>12</v>
      </c>
      <c r="H7" s="66" t="s">
        <v>10</v>
      </c>
      <c r="I7" s="68" t="s">
        <v>11</v>
      </c>
      <c r="J7" s="67" t="s">
        <v>12</v>
      </c>
      <c r="K7" s="69" t="s">
        <v>10</v>
      </c>
      <c r="L7" s="69" t="s">
        <v>11</v>
      </c>
      <c r="M7" s="70" t="s">
        <v>12</v>
      </c>
      <c r="N7" s="69" t="s">
        <v>11</v>
      </c>
      <c r="O7" s="69" t="s">
        <v>13</v>
      </c>
      <c r="AP7" s="1">
        <v>31016</v>
      </c>
      <c r="AQ7" s="2">
        <v>99.21199999999999</v>
      </c>
    </row>
    <row r="8" spans="1:43" ht="18.75">
      <c r="A8" s="71"/>
      <c r="B8" s="72" t="s">
        <v>27</v>
      </c>
      <c r="C8" s="73" t="s">
        <v>15</v>
      </c>
      <c r="D8" s="74"/>
      <c r="E8" s="72" t="s">
        <v>27</v>
      </c>
      <c r="F8" s="73" t="s">
        <v>15</v>
      </c>
      <c r="G8" s="75"/>
      <c r="H8" s="72" t="s">
        <v>14</v>
      </c>
      <c r="I8" s="73" t="s">
        <v>15</v>
      </c>
      <c r="J8" s="76"/>
      <c r="K8" s="72" t="s">
        <v>14</v>
      </c>
      <c r="L8" s="73" t="s">
        <v>15</v>
      </c>
      <c r="M8" s="77"/>
      <c r="N8" s="73" t="s">
        <v>16</v>
      </c>
      <c r="O8" s="72" t="s">
        <v>15</v>
      </c>
      <c r="AP8" s="1">
        <v>31382</v>
      </c>
      <c r="AQ8" s="2">
        <v>173.13</v>
      </c>
    </row>
    <row r="9" spans="1:43" s="57" customFormat="1" ht="18" customHeight="1">
      <c r="A9" s="3">
        <v>2523</v>
      </c>
      <c r="B9" s="4">
        <f>$Q$3+Q9</f>
        <v>293.65</v>
      </c>
      <c r="C9" s="5">
        <v>31.7</v>
      </c>
      <c r="D9" s="6">
        <v>34943</v>
      </c>
      <c r="E9" s="7">
        <f>$Q$3+R9</f>
        <v>293.52</v>
      </c>
      <c r="F9" s="8">
        <v>31.7</v>
      </c>
      <c r="G9" s="9">
        <v>34943</v>
      </c>
      <c r="H9" s="4">
        <f>$Q$3+T9</f>
        <v>292.45</v>
      </c>
      <c r="I9" s="5">
        <v>0</v>
      </c>
      <c r="J9" s="6" t="s">
        <v>17</v>
      </c>
      <c r="K9" s="7">
        <f>$Q$3+U9</f>
        <v>292.46</v>
      </c>
      <c r="L9" s="8">
        <v>0.16</v>
      </c>
      <c r="M9" s="9">
        <v>34836</v>
      </c>
      <c r="N9" s="4">
        <v>139.24</v>
      </c>
      <c r="O9" s="10">
        <v>4.415258628</v>
      </c>
      <c r="Q9" s="2">
        <v>1.6499999999999773</v>
      </c>
      <c r="R9" s="2">
        <v>1.5199999999999818</v>
      </c>
      <c r="S9" s="19"/>
      <c r="T9" s="11">
        <v>0.44999999999998863</v>
      </c>
      <c r="U9" s="11">
        <v>0.45999999999997954</v>
      </c>
      <c r="AP9" s="1">
        <v>31748</v>
      </c>
      <c r="AQ9" s="2">
        <v>160.29</v>
      </c>
    </row>
    <row r="10" spans="1:43" s="57" customFormat="1" ht="18" customHeight="1">
      <c r="A10" s="12">
        <f>+A9+1</f>
        <v>2524</v>
      </c>
      <c r="B10" s="4">
        <f aca="true" t="shared" si="0" ref="B10:B35">$Q$3+Q10</f>
        <v>294.35</v>
      </c>
      <c r="C10" s="5">
        <v>91.5</v>
      </c>
      <c r="D10" s="6">
        <v>34887</v>
      </c>
      <c r="E10" s="13">
        <f aca="true" t="shared" si="1" ref="E10:E35">$Q$3+R10</f>
        <v>294.14</v>
      </c>
      <c r="F10" s="5">
        <v>76.4</v>
      </c>
      <c r="G10" s="14">
        <v>34887</v>
      </c>
      <c r="H10" s="4">
        <f aca="true" t="shared" si="2" ref="H10:H35">$Q$3+T10</f>
        <v>292.41</v>
      </c>
      <c r="I10" s="5">
        <v>7</v>
      </c>
      <c r="J10" s="6">
        <v>34801</v>
      </c>
      <c r="K10" s="13">
        <f aca="true" t="shared" si="3" ref="K10:K35">$Q$3+U10</f>
        <v>292.41</v>
      </c>
      <c r="L10" s="5">
        <v>0.7</v>
      </c>
      <c r="M10" s="14">
        <v>34801</v>
      </c>
      <c r="N10" s="4">
        <v>240.95</v>
      </c>
      <c r="O10" s="10">
        <v>7.640452215000001</v>
      </c>
      <c r="Q10" s="2">
        <v>2.3500000000000227</v>
      </c>
      <c r="R10" s="2">
        <v>2.1399999999999864</v>
      </c>
      <c r="S10" s="19"/>
      <c r="T10" s="11">
        <v>0.410000000000025</v>
      </c>
      <c r="U10" s="11">
        <v>0.410000000000025</v>
      </c>
      <c r="AP10" s="1">
        <v>32114</v>
      </c>
      <c r="AQ10" s="2">
        <v>229.43</v>
      </c>
    </row>
    <row r="11" spans="1:43" s="57" customFormat="1" ht="18" customHeight="1">
      <c r="A11" s="12">
        <f aca="true" t="shared" si="4" ref="A11:A22">+A10+1</f>
        <v>2525</v>
      </c>
      <c r="B11" s="4">
        <f t="shared" si="0"/>
        <v>293.56</v>
      </c>
      <c r="C11" s="5">
        <v>39.82</v>
      </c>
      <c r="D11" s="6">
        <v>34970</v>
      </c>
      <c r="E11" s="13">
        <f t="shared" si="1"/>
        <v>293.5</v>
      </c>
      <c r="F11" s="5">
        <v>36.4</v>
      </c>
      <c r="G11" s="14">
        <v>34970</v>
      </c>
      <c r="H11" s="4">
        <f t="shared" si="2"/>
        <v>292.26</v>
      </c>
      <c r="I11" s="5">
        <v>0.27</v>
      </c>
      <c r="J11" s="6">
        <v>34760</v>
      </c>
      <c r="K11" s="13">
        <f t="shared" si="3"/>
        <v>292.26</v>
      </c>
      <c r="L11" s="5">
        <v>0.27</v>
      </c>
      <c r="M11" s="14">
        <v>40239</v>
      </c>
      <c r="N11" s="4">
        <v>145.45</v>
      </c>
      <c r="O11" s="10">
        <v>4.612175865</v>
      </c>
      <c r="Q11" s="2">
        <v>1.56</v>
      </c>
      <c r="R11" s="2">
        <v>1.5</v>
      </c>
      <c r="S11" s="19"/>
      <c r="T11" s="11">
        <v>0.2599999999999909</v>
      </c>
      <c r="U11" s="11">
        <v>0.2599999999999909</v>
      </c>
      <c r="AP11" s="1">
        <v>32480</v>
      </c>
      <c r="AQ11" s="2">
        <v>251.01</v>
      </c>
    </row>
    <row r="12" spans="1:43" s="57" customFormat="1" ht="18" customHeight="1">
      <c r="A12" s="12">
        <f t="shared" si="4"/>
        <v>2526</v>
      </c>
      <c r="B12" s="4">
        <f t="shared" si="0"/>
        <v>294.05</v>
      </c>
      <c r="C12" s="5">
        <v>36.3</v>
      </c>
      <c r="D12" s="6">
        <v>34947</v>
      </c>
      <c r="E12" s="13">
        <f t="shared" si="1"/>
        <v>293.86</v>
      </c>
      <c r="F12" s="5">
        <v>31.5</v>
      </c>
      <c r="G12" s="14">
        <v>34947</v>
      </c>
      <c r="H12" s="4">
        <f t="shared" si="2"/>
        <v>292.09</v>
      </c>
      <c r="I12" s="5">
        <v>0.65</v>
      </c>
      <c r="J12" s="6">
        <v>37314</v>
      </c>
      <c r="K12" s="13">
        <f t="shared" si="3"/>
        <v>292.03</v>
      </c>
      <c r="L12" s="5">
        <v>0.18</v>
      </c>
      <c r="M12" s="14">
        <v>34951</v>
      </c>
      <c r="N12" s="4">
        <v>87.48</v>
      </c>
      <c r="O12" s="10">
        <v>2.7739645559999997</v>
      </c>
      <c r="Q12" s="2">
        <v>2.0500000000000114</v>
      </c>
      <c r="R12" s="2">
        <v>1.8600000000000136</v>
      </c>
      <c r="S12" s="19"/>
      <c r="T12" s="11">
        <v>0.08999999999997499</v>
      </c>
      <c r="U12" s="11">
        <v>0.029999999999972715</v>
      </c>
      <c r="AP12" s="1">
        <v>32846</v>
      </c>
      <c r="AQ12" s="2">
        <v>142.95</v>
      </c>
    </row>
    <row r="13" spans="1:43" s="57" customFormat="1" ht="18" customHeight="1">
      <c r="A13" s="12">
        <f t="shared" si="4"/>
        <v>2527</v>
      </c>
      <c r="B13" s="4">
        <f t="shared" si="0"/>
        <v>293.75</v>
      </c>
      <c r="C13" s="5">
        <v>37.5</v>
      </c>
      <c r="D13" s="6">
        <v>34950</v>
      </c>
      <c r="E13" s="13">
        <f t="shared" si="1"/>
        <v>293.6</v>
      </c>
      <c r="F13" s="5">
        <v>31.4</v>
      </c>
      <c r="G13" s="14">
        <v>34946</v>
      </c>
      <c r="H13" s="4">
        <f t="shared" si="2"/>
        <v>291.99</v>
      </c>
      <c r="I13" s="5">
        <v>0.16</v>
      </c>
      <c r="J13" s="6">
        <v>37346</v>
      </c>
      <c r="K13" s="13">
        <f t="shared" si="3"/>
        <v>291.08</v>
      </c>
      <c r="L13" s="5">
        <v>0.12</v>
      </c>
      <c r="M13" s="14">
        <v>34772</v>
      </c>
      <c r="N13" s="4">
        <v>99.21199999999999</v>
      </c>
      <c r="O13" s="10">
        <v>3.1459827563999996</v>
      </c>
      <c r="Q13" s="2">
        <v>1.75</v>
      </c>
      <c r="R13" s="2">
        <v>1.6000000000000227</v>
      </c>
      <c r="S13" s="19"/>
      <c r="T13" s="11">
        <v>-0.009999999999990905</v>
      </c>
      <c r="U13" s="11">
        <v>-0.9200000000000159</v>
      </c>
      <c r="AP13" s="1">
        <v>33212</v>
      </c>
      <c r="AQ13" s="2">
        <v>111.55</v>
      </c>
    </row>
    <row r="14" spans="1:43" s="57" customFormat="1" ht="18" customHeight="1">
      <c r="A14" s="12">
        <f t="shared" si="4"/>
        <v>2528</v>
      </c>
      <c r="B14" s="4">
        <f t="shared" si="0"/>
        <v>294.56</v>
      </c>
      <c r="C14" s="5">
        <v>73.3</v>
      </c>
      <c r="D14" s="6">
        <v>34956</v>
      </c>
      <c r="E14" s="13">
        <f t="shared" si="1"/>
        <v>294.33</v>
      </c>
      <c r="F14" s="5">
        <v>62.75</v>
      </c>
      <c r="G14" s="14">
        <v>34956</v>
      </c>
      <c r="H14" s="4">
        <f t="shared" si="2"/>
        <v>291.96</v>
      </c>
      <c r="I14" s="5">
        <v>0.19</v>
      </c>
      <c r="J14" s="6">
        <v>34802</v>
      </c>
      <c r="K14" s="13">
        <f t="shared" si="3"/>
        <v>291.96</v>
      </c>
      <c r="L14" s="5">
        <v>0.19</v>
      </c>
      <c r="M14" s="14">
        <v>34802</v>
      </c>
      <c r="N14" s="4">
        <v>173.13</v>
      </c>
      <c r="O14" s="10">
        <v>5.489900361000001</v>
      </c>
      <c r="Q14" s="2">
        <v>2.56</v>
      </c>
      <c r="R14" s="2">
        <v>2.329999999999984</v>
      </c>
      <c r="S14" s="19"/>
      <c r="T14" s="11">
        <v>-0.040000000000020464</v>
      </c>
      <c r="U14" s="11">
        <v>-0.040000000000020464</v>
      </c>
      <c r="AP14" s="1">
        <v>33578</v>
      </c>
      <c r="AQ14" s="2">
        <v>108.54</v>
      </c>
    </row>
    <row r="15" spans="1:43" s="57" customFormat="1" ht="18" customHeight="1">
      <c r="A15" s="12">
        <f t="shared" si="4"/>
        <v>2529</v>
      </c>
      <c r="B15" s="4">
        <f t="shared" si="0"/>
        <v>295.5</v>
      </c>
      <c r="C15" s="15">
        <v>313</v>
      </c>
      <c r="D15" s="6">
        <v>34949</v>
      </c>
      <c r="E15" s="13">
        <f t="shared" si="1"/>
        <v>295.14</v>
      </c>
      <c r="F15" s="5">
        <v>207.3</v>
      </c>
      <c r="G15" s="14">
        <v>34949</v>
      </c>
      <c r="H15" s="4">
        <f t="shared" si="2"/>
        <v>291.9</v>
      </c>
      <c r="I15" s="5">
        <v>0.3</v>
      </c>
      <c r="J15" s="6">
        <v>34884</v>
      </c>
      <c r="K15" s="13">
        <f t="shared" si="3"/>
        <v>291.9</v>
      </c>
      <c r="L15" s="5">
        <v>0.3</v>
      </c>
      <c r="M15" s="14">
        <v>34884</v>
      </c>
      <c r="N15" s="4">
        <v>160.29</v>
      </c>
      <c r="O15" s="10">
        <v>5.082747813</v>
      </c>
      <c r="Q15" s="2">
        <v>3.5</v>
      </c>
      <c r="R15" s="2">
        <v>3.1399999999999864</v>
      </c>
      <c r="S15" s="19"/>
      <c r="T15" s="11">
        <v>-0.10000000000002274</v>
      </c>
      <c r="U15" s="11">
        <v>-0.10000000000002274</v>
      </c>
      <c r="AP15" s="1">
        <v>33944</v>
      </c>
      <c r="AQ15" s="2">
        <v>50.918</v>
      </c>
    </row>
    <row r="16" spans="1:43" s="57" customFormat="1" ht="18" customHeight="1">
      <c r="A16" s="12">
        <f t="shared" si="4"/>
        <v>2530</v>
      </c>
      <c r="B16" s="4">
        <f t="shared" si="0"/>
        <v>294.91</v>
      </c>
      <c r="C16" s="5">
        <v>212.4</v>
      </c>
      <c r="D16" s="6">
        <v>34935</v>
      </c>
      <c r="E16" s="13">
        <f t="shared" si="1"/>
        <v>294.79</v>
      </c>
      <c r="F16" s="5">
        <v>184.8</v>
      </c>
      <c r="G16" s="14">
        <v>34935</v>
      </c>
      <c r="H16" s="4">
        <f t="shared" si="2"/>
        <v>291.87</v>
      </c>
      <c r="I16" s="5">
        <v>0.63</v>
      </c>
      <c r="J16" s="6">
        <v>34915</v>
      </c>
      <c r="K16" s="13">
        <f t="shared" si="3"/>
        <v>291.9</v>
      </c>
      <c r="L16" s="5">
        <v>0.9</v>
      </c>
      <c r="M16" s="14">
        <v>34915</v>
      </c>
      <c r="N16" s="4">
        <v>229.43</v>
      </c>
      <c r="O16" s="10">
        <v>7.275156471000001</v>
      </c>
      <c r="Q16" s="2">
        <v>2.910000000000025</v>
      </c>
      <c r="R16" s="2">
        <v>2.7900000000000205</v>
      </c>
      <c r="S16" s="19"/>
      <c r="T16" s="11">
        <v>-0.12999999999999545</v>
      </c>
      <c r="U16" s="11">
        <v>-0.10000000000002274</v>
      </c>
      <c r="AP16" s="1">
        <v>34310</v>
      </c>
      <c r="AQ16" s="2">
        <v>106.23</v>
      </c>
    </row>
    <row r="17" spans="1:43" s="57" customFormat="1" ht="18" customHeight="1">
      <c r="A17" s="12">
        <f t="shared" si="4"/>
        <v>2531</v>
      </c>
      <c r="B17" s="4">
        <f t="shared" si="0"/>
        <v>293.83</v>
      </c>
      <c r="C17" s="5">
        <v>67.31</v>
      </c>
      <c r="D17" s="6">
        <v>34857</v>
      </c>
      <c r="E17" s="13">
        <f t="shared" si="1"/>
        <v>293.64</v>
      </c>
      <c r="F17" s="5">
        <v>56.96</v>
      </c>
      <c r="G17" s="14">
        <v>34857</v>
      </c>
      <c r="H17" s="4">
        <f t="shared" si="2"/>
        <v>291.83</v>
      </c>
      <c r="I17" s="5">
        <v>0.24</v>
      </c>
      <c r="J17" s="6">
        <v>34784</v>
      </c>
      <c r="K17" s="13">
        <f t="shared" si="3"/>
        <v>291.83</v>
      </c>
      <c r="L17" s="5">
        <v>0.24</v>
      </c>
      <c r="M17" s="14">
        <v>34784</v>
      </c>
      <c r="N17" s="4">
        <v>251.01</v>
      </c>
      <c r="O17" s="10">
        <v>7.959451797</v>
      </c>
      <c r="Q17" s="2">
        <v>1.829999999999984</v>
      </c>
      <c r="R17" s="2">
        <v>1.6399999999999864</v>
      </c>
      <c r="S17" s="19"/>
      <c r="T17" s="11">
        <v>-0.17000000000001592</v>
      </c>
      <c r="U17" s="11">
        <v>-0.17000000000001592</v>
      </c>
      <c r="AP17" s="1">
        <v>34676</v>
      </c>
      <c r="AQ17" s="2">
        <v>355.355</v>
      </c>
    </row>
    <row r="18" spans="1:43" s="57" customFormat="1" ht="18" customHeight="1">
      <c r="A18" s="12">
        <f t="shared" si="4"/>
        <v>2532</v>
      </c>
      <c r="B18" s="4">
        <f t="shared" si="0"/>
        <v>294.38</v>
      </c>
      <c r="C18" s="5">
        <v>89.8</v>
      </c>
      <c r="D18" s="6">
        <v>34926</v>
      </c>
      <c r="E18" s="13">
        <f t="shared" si="1"/>
        <v>294.1</v>
      </c>
      <c r="F18" s="5">
        <v>75</v>
      </c>
      <c r="G18" s="14">
        <v>34926</v>
      </c>
      <c r="H18" s="4">
        <f t="shared" si="2"/>
        <v>291.7</v>
      </c>
      <c r="I18" s="5">
        <v>0</v>
      </c>
      <c r="J18" s="6">
        <v>37322</v>
      </c>
      <c r="K18" s="13">
        <f t="shared" si="3"/>
        <v>291.7</v>
      </c>
      <c r="L18" s="5">
        <v>0</v>
      </c>
      <c r="M18" s="14">
        <v>34764</v>
      </c>
      <c r="N18" s="4">
        <v>142.95</v>
      </c>
      <c r="O18" s="10">
        <v>4.532901615</v>
      </c>
      <c r="Q18" s="2">
        <v>2.38</v>
      </c>
      <c r="R18" s="2">
        <v>2.1000000000000227</v>
      </c>
      <c r="S18" s="19"/>
      <c r="T18" s="11">
        <v>-0.30000000000001137</v>
      </c>
      <c r="U18" s="11">
        <v>-0.30000000000001137</v>
      </c>
      <c r="AP18" s="1">
        <v>35042</v>
      </c>
      <c r="AQ18" s="2">
        <v>249.582</v>
      </c>
    </row>
    <row r="19" spans="1:43" s="57" customFormat="1" ht="18" customHeight="1">
      <c r="A19" s="12">
        <f t="shared" si="4"/>
        <v>2533</v>
      </c>
      <c r="B19" s="4">
        <f t="shared" si="0"/>
        <v>293.35</v>
      </c>
      <c r="C19" s="5">
        <v>33.75</v>
      </c>
      <c r="D19" s="6">
        <v>34943</v>
      </c>
      <c r="E19" s="13">
        <f t="shared" si="1"/>
        <v>293.2</v>
      </c>
      <c r="F19" s="5">
        <v>32</v>
      </c>
      <c r="G19" s="14">
        <v>34943</v>
      </c>
      <c r="H19" s="4">
        <f t="shared" si="2"/>
        <v>291.66</v>
      </c>
      <c r="I19" s="5">
        <v>0.09</v>
      </c>
      <c r="J19" s="6">
        <v>34793</v>
      </c>
      <c r="K19" s="13">
        <f t="shared" si="3"/>
        <v>291.66</v>
      </c>
      <c r="L19" s="5">
        <v>0.09</v>
      </c>
      <c r="M19" s="14">
        <v>34793</v>
      </c>
      <c r="N19" s="4">
        <v>111.55</v>
      </c>
      <c r="O19" s="10">
        <v>3.537217035</v>
      </c>
      <c r="Q19" s="2">
        <v>1.3500000000000227</v>
      </c>
      <c r="R19" s="2">
        <v>1.1999999999999886</v>
      </c>
      <c r="S19" s="19"/>
      <c r="T19" s="11">
        <v>-0.339999999999975</v>
      </c>
      <c r="U19" s="11">
        <v>-0.339999999999975</v>
      </c>
      <c r="AP19" s="1">
        <v>35408</v>
      </c>
      <c r="AQ19" s="2">
        <v>240.329</v>
      </c>
    </row>
    <row r="20" spans="1:43" s="57" customFormat="1" ht="18" customHeight="1">
      <c r="A20" s="12">
        <f t="shared" si="4"/>
        <v>2534</v>
      </c>
      <c r="B20" s="4">
        <f t="shared" si="0"/>
        <v>294.2</v>
      </c>
      <c r="C20" s="5">
        <v>80.3</v>
      </c>
      <c r="D20" s="6">
        <v>34855</v>
      </c>
      <c r="E20" s="13">
        <f t="shared" si="1"/>
        <v>293.54</v>
      </c>
      <c r="F20" s="5">
        <v>47.56</v>
      </c>
      <c r="G20" s="14">
        <v>34953</v>
      </c>
      <c r="H20" s="4">
        <f t="shared" si="2"/>
        <v>291.62</v>
      </c>
      <c r="I20" s="5">
        <v>0.06</v>
      </c>
      <c r="J20" s="6">
        <v>34754</v>
      </c>
      <c r="K20" s="13">
        <f t="shared" si="3"/>
        <v>291.62</v>
      </c>
      <c r="L20" s="5">
        <v>0.06</v>
      </c>
      <c r="M20" s="14">
        <v>34754</v>
      </c>
      <c r="N20" s="4">
        <v>108.54</v>
      </c>
      <c r="O20" s="10">
        <v>3.441770838</v>
      </c>
      <c r="Q20" s="2">
        <v>2.1999999999999886</v>
      </c>
      <c r="R20" s="2">
        <v>1.5400000000000205</v>
      </c>
      <c r="S20" s="19"/>
      <c r="T20" s="11">
        <v>-0.37999999999999545</v>
      </c>
      <c r="U20" s="11">
        <v>-0.37999999999999545</v>
      </c>
      <c r="AP20" s="1">
        <v>35774</v>
      </c>
      <c r="AQ20" s="2">
        <v>107.732</v>
      </c>
    </row>
    <row r="21" spans="1:43" s="57" customFormat="1" ht="18" customHeight="1">
      <c r="A21" s="12">
        <f t="shared" si="4"/>
        <v>2535</v>
      </c>
      <c r="B21" s="4">
        <f t="shared" si="0"/>
        <v>293.1</v>
      </c>
      <c r="C21" s="5">
        <v>27.5</v>
      </c>
      <c r="D21" s="6">
        <v>34927</v>
      </c>
      <c r="E21" s="13">
        <f t="shared" si="1"/>
        <v>293</v>
      </c>
      <c r="F21" s="5">
        <v>24</v>
      </c>
      <c r="G21" s="14">
        <v>34927</v>
      </c>
      <c r="H21" s="4">
        <f t="shared" si="2"/>
        <v>291.57</v>
      </c>
      <c r="I21" s="5">
        <v>0.14</v>
      </c>
      <c r="J21" s="6">
        <v>34755</v>
      </c>
      <c r="K21" s="13">
        <f t="shared" si="3"/>
        <v>291.57</v>
      </c>
      <c r="L21" s="5">
        <v>0.14</v>
      </c>
      <c r="M21" s="14">
        <v>34755</v>
      </c>
      <c r="N21" s="4">
        <v>50.918</v>
      </c>
      <c r="O21" s="10">
        <v>1.9</v>
      </c>
      <c r="Q21" s="2">
        <v>1.1000000000000227</v>
      </c>
      <c r="R21" s="2">
        <v>1</v>
      </c>
      <c r="S21" s="19"/>
      <c r="T21" s="11">
        <v>-0.4300000000000068</v>
      </c>
      <c r="U21" s="11">
        <v>-0.4300000000000068</v>
      </c>
      <c r="AP21" s="1">
        <v>36140</v>
      </c>
      <c r="AQ21" s="2">
        <v>68.909</v>
      </c>
    </row>
    <row r="22" spans="1:43" s="57" customFormat="1" ht="18" customHeight="1">
      <c r="A22" s="12">
        <f t="shared" si="4"/>
        <v>2536</v>
      </c>
      <c r="B22" s="4">
        <f t="shared" si="0"/>
        <v>294.83</v>
      </c>
      <c r="C22" s="5">
        <v>125.05</v>
      </c>
      <c r="D22" s="6">
        <v>34974</v>
      </c>
      <c r="E22" s="13">
        <f t="shared" si="1"/>
        <v>294.35</v>
      </c>
      <c r="F22" s="5">
        <v>86.5</v>
      </c>
      <c r="G22" s="14">
        <v>34974</v>
      </c>
      <c r="H22" s="4">
        <f t="shared" si="2"/>
        <v>291.58</v>
      </c>
      <c r="I22" s="5">
        <v>0</v>
      </c>
      <c r="J22" s="6">
        <v>34730</v>
      </c>
      <c r="K22" s="13">
        <f t="shared" si="3"/>
        <v>291.58</v>
      </c>
      <c r="L22" s="5">
        <v>0</v>
      </c>
      <c r="M22" s="14">
        <v>34730</v>
      </c>
      <c r="N22" s="4">
        <v>106.23</v>
      </c>
      <c r="O22" s="10">
        <v>3.3685214310000005</v>
      </c>
      <c r="Q22" s="2">
        <v>2.829999999999984</v>
      </c>
      <c r="R22" s="2">
        <v>2.3500000000000227</v>
      </c>
      <c r="S22" s="19"/>
      <c r="T22" s="11">
        <v>-0.4200000000000159</v>
      </c>
      <c r="U22" s="11">
        <v>-0.4200000000000159</v>
      </c>
      <c r="AP22" s="1">
        <v>36506</v>
      </c>
      <c r="AQ22" s="2">
        <v>189.27</v>
      </c>
    </row>
    <row r="23" spans="1:43" ht="18" customHeight="1">
      <c r="A23" s="16">
        <v>2537</v>
      </c>
      <c r="B23" s="4">
        <f t="shared" si="0"/>
        <v>295.29</v>
      </c>
      <c r="C23" s="5">
        <v>285</v>
      </c>
      <c r="D23" s="6">
        <v>36373</v>
      </c>
      <c r="E23" s="13">
        <f t="shared" si="1"/>
        <v>295</v>
      </c>
      <c r="F23" s="5">
        <v>229</v>
      </c>
      <c r="G23" s="14">
        <v>36373</v>
      </c>
      <c r="H23" s="4">
        <f t="shared" si="2"/>
        <v>291.75</v>
      </c>
      <c r="I23" s="5">
        <v>0.3</v>
      </c>
      <c r="J23" s="6">
        <v>36237</v>
      </c>
      <c r="K23" s="13">
        <f t="shared" si="3"/>
        <v>291.76</v>
      </c>
      <c r="L23" s="5">
        <v>0.3</v>
      </c>
      <c r="M23" s="14">
        <v>36268</v>
      </c>
      <c r="N23" s="4">
        <v>355.355</v>
      </c>
      <c r="O23" s="10">
        <v>11.27</v>
      </c>
      <c r="Q23" s="17">
        <v>3.2900000000000205</v>
      </c>
      <c r="R23" s="17">
        <v>3</v>
      </c>
      <c r="S23" s="19"/>
      <c r="T23" s="18">
        <v>-0.25</v>
      </c>
      <c r="U23" s="18">
        <v>-0.2400000000000091</v>
      </c>
      <c r="AP23" s="1">
        <v>36872</v>
      </c>
      <c r="AQ23" s="2">
        <v>172.003</v>
      </c>
    </row>
    <row r="24" spans="1:43" ht="18" customHeight="1">
      <c r="A24" s="16">
        <v>2538</v>
      </c>
      <c r="B24" s="4">
        <f t="shared" si="0"/>
        <v>295.45</v>
      </c>
      <c r="C24" s="5">
        <v>297</v>
      </c>
      <c r="D24" s="6">
        <v>35667</v>
      </c>
      <c r="E24" s="13">
        <f t="shared" si="1"/>
        <v>294.92</v>
      </c>
      <c r="F24" s="5">
        <v>203.2</v>
      </c>
      <c r="G24" s="14">
        <v>35667</v>
      </c>
      <c r="H24" s="4">
        <f t="shared" si="2"/>
        <v>291.58</v>
      </c>
      <c r="I24" s="5">
        <v>0.4</v>
      </c>
      <c r="J24" s="6">
        <v>36246</v>
      </c>
      <c r="K24" s="13">
        <f t="shared" si="3"/>
        <v>291.58</v>
      </c>
      <c r="L24" s="5">
        <v>0.4</v>
      </c>
      <c r="M24" s="14">
        <v>35516</v>
      </c>
      <c r="N24" s="4">
        <v>249.582</v>
      </c>
      <c r="O24" s="10">
        <v>7.89</v>
      </c>
      <c r="Q24" s="17">
        <v>3.4499999999999886</v>
      </c>
      <c r="R24" s="17">
        <v>2.920000000000016</v>
      </c>
      <c r="S24" s="19"/>
      <c r="T24" s="18">
        <v>-0.4200000000000159</v>
      </c>
      <c r="U24" s="18">
        <v>-0.4200000000000159</v>
      </c>
      <c r="AP24" s="1">
        <v>37238</v>
      </c>
      <c r="AQ24" s="2">
        <v>170.478</v>
      </c>
    </row>
    <row r="25" spans="1:43" ht="18" customHeight="1">
      <c r="A25" s="16">
        <v>2539</v>
      </c>
      <c r="B25" s="4">
        <f t="shared" si="0"/>
        <v>293.18</v>
      </c>
      <c r="C25" s="5">
        <v>88.2</v>
      </c>
      <c r="D25" s="6">
        <v>36443</v>
      </c>
      <c r="E25" s="13">
        <f t="shared" si="1"/>
        <v>292.96</v>
      </c>
      <c r="F25" s="5">
        <v>69.3</v>
      </c>
      <c r="G25" s="14">
        <v>36443</v>
      </c>
      <c r="H25" s="4">
        <f t="shared" si="2"/>
        <v>291.56</v>
      </c>
      <c r="I25" s="5">
        <v>0.3</v>
      </c>
      <c r="J25" s="6">
        <v>36255</v>
      </c>
      <c r="K25" s="13">
        <f t="shared" si="3"/>
        <v>291.56</v>
      </c>
      <c r="L25" s="5">
        <v>0.3</v>
      </c>
      <c r="M25" s="14">
        <v>36255</v>
      </c>
      <c r="N25" s="4">
        <v>240.329</v>
      </c>
      <c r="O25" s="10">
        <v>7.62</v>
      </c>
      <c r="Q25" s="17">
        <v>1.1800000000000068</v>
      </c>
      <c r="R25" s="17">
        <v>0.9599999999999795</v>
      </c>
      <c r="S25" s="19"/>
      <c r="T25" s="18">
        <v>-0.4399999999999977</v>
      </c>
      <c r="U25" s="18">
        <v>-0.4399999999999977</v>
      </c>
      <c r="AP25" s="1">
        <v>37604</v>
      </c>
      <c r="AQ25" s="2">
        <v>268.42900000000003</v>
      </c>
    </row>
    <row r="26" spans="1:43" ht="18" customHeight="1">
      <c r="A26" s="16">
        <v>2540</v>
      </c>
      <c r="B26" s="4">
        <f t="shared" si="0"/>
        <v>293.2</v>
      </c>
      <c r="C26" s="5">
        <v>64.2</v>
      </c>
      <c r="D26" s="6">
        <v>36431</v>
      </c>
      <c r="E26" s="13">
        <f t="shared" si="1"/>
        <v>293.08</v>
      </c>
      <c r="F26" s="5">
        <v>56.84</v>
      </c>
      <c r="G26" s="14">
        <v>36431</v>
      </c>
      <c r="H26" s="4">
        <f t="shared" si="2"/>
        <v>291.5</v>
      </c>
      <c r="I26" s="5">
        <v>0.4</v>
      </c>
      <c r="J26" s="6">
        <v>36189</v>
      </c>
      <c r="K26" s="13">
        <f t="shared" si="3"/>
        <v>291.5</v>
      </c>
      <c r="L26" s="5">
        <v>0.4</v>
      </c>
      <c r="M26" s="14">
        <v>36182</v>
      </c>
      <c r="N26" s="4">
        <v>107.732</v>
      </c>
      <c r="O26" s="10">
        <v>3.42</v>
      </c>
      <c r="Q26" s="17">
        <v>1.1999999999999886</v>
      </c>
      <c r="R26" s="17">
        <v>1.079999999999984</v>
      </c>
      <c r="S26" s="19"/>
      <c r="T26" s="18">
        <v>-0.5</v>
      </c>
      <c r="U26" s="18">
        <v>-0.5</v>
      </c>
      <c r="AP26" s="1">
        <v>37970</v>
      </c>
      <c r="AQ26" s="19">
        <v>145.954</v>
      </c>
    </row>
    <row r="27" spans="1:43" ht="18" customHeight="1">
      <c r="A27" s="16">
        <v>2541</v>
      </c>
      <c r="B27" s="4">
        <f t="shared" si="0"/>
        <v>293.4</v>
      </c>
      <c r="C27" s="5">
        <v>58.9</v>
      </c>
      <c r="D27" s="6">
        <v>36412</v>
      </c>
      <c r="E27" s="13">
        <f t="shared" si="1"/>
        <v>293.13</v>
      </c>
      <c r="F27" s="5">
        <v>46.29</v>
      </c>
      <c r="G27" s="14">
        <v>36412</v>
      </c>
      <c r="H27" s="4">
        <f t="shared" si="2"/>
        <v>291.44</v>
      </c>
      <c r="I27" s="5">
        <v>1.82</v>
      </c>
      <c r="J27" s="6">
        <v>36524</v>
      </c>
      <c r="K27" s="13">
        <f t="shared" si="3"/>
        <v>291.44</v>
      </c>
      <c r="L27" s="5">
        <v>0.14</v>
      </c>
      <c r="M27" s="14">
        <v>36283</v>
      </c>
      <c r="N27" s="4">
        <v>68.909</v>
      </c>
      <c r="O27" s="10">
        <v>2.19</v>
      </c>
      <c r="Q27" s="17">
        <v>1.3999999999999773</v>
      </c>
      <c r="R27" s="17">
        <v>1.13</v>
      </c>
      <c r="S27" s="19"/>
      <c r="T27" s="18">
        <v>-0.5600000000000023</v>
      </c>
      <c r="U27" s="18">
        <v>-0.5600000000000023</v>
      </c>
      <c r="AP27" s="1">
        <v>38336</v>
      </c>
      <c r="AQ27" s="19">
        <v>115.48</v>
      </c>
    </row>
    <row r="28" spans="1:43" ht="18" customHeight="1">
      <c r="A28" s="16">
        <v>2542</v>
      </c>
      <c r="B28" s="4">
        <f t="shared" si="0"/>
        <v>293.5</v>
      </c>
      <c r="C28" s="5">
        <v>64.5</v>
      </c>
      <c r="D28" s="6">
        <v>37153</v>
      </c>
      <c r="E28" s="13">
        <f t="shared" si="1"/>
        <v>293.29</v>
      </c>
      <c r="F28" s="5">
        <v>54</v>
      </c>
      <c r="G28" s="14">
        <v>37153</v>
      </c>
      <c r="H28" s="4">
        <f t="shared" si="2"/>
        <v>291.48</v>
      </c>
      <c r="I28" s="5">
        <v>0.44</v>
      </c>
      <c r="J28" s="6">
        <v>37098</v>
      </c>
      <c r="K28" s="13">
        <f t="shared" si="3"/>
        <v>291.5</v>
      </c>
      <c r="L28" s="5">
        <v>0.5</v>
      </c>
      <c r="M28" s="14">
        <v>37098</v>
      </c>
      <c r="N28" s="4">
        <v>189.27</v>
      </c>
      <c r="O28" s="10">
        <v>5.99</v>
      </c>
      <c r="Q28" s="17">
        <v>1.5</v>
      </c>
      <c r="R28" s="17">
        <v>1.2900000000000205</v>
      </c>
      <c r="S28" s="19"/>
      <c r="T28" s="18">
        <v>-0.5199999999999818</v>
      </c>
      <c r="U28" s="18">
        <v>-0.5</v>
      </c>
      <c r="AP28" s="1">
        <v>38702</v>
      </c>
      <c r="AQ28" s="19">
        <v>333.618</v>
      </c>
    </row>
    <row r="29" spans="1:43" ht="18" customHeight="1">
      <c r="A29" s="16">
        <v>2543</v>
      </c>
      <c r="B29" s="4">
        <f t="shared" si="0"/>
        <v>293.8</v>
      </c>
      <c r="C29" s="20">
        <v>88.5</v>
      </c>
      <c r="D29" s="6">
        <v>37169</v>
      </c>
      <c r="E29" s="13">
        <f t="shared" si="1"/>
        <v>293.34</v>
      </c>
      <c r="F29" s="21">
        <v>59.28</v>
      </c>
      <c r="G29" s="14">
        <v>37169</v>
      </c>
      <c r="H29" s="4">
        <f t="shared" si="2"/>
        <v>291.51</v>
      </c>
      <c r="I29" s="21">
        <v>0.57</v>
      </c>
      <c r="J29" s="6">
        <v>36950</v>
      </c>
      <c r="K29" s="13">
        <f t="shared" si="3"/>
        <v>291.52</v>
      </c>
      <c r="L29" s="5">
        <v>0.64</v>
      </c>
      <c r="M29" s="14">
        <v>36949</v>
      </c>
      <c r="N29" s="4">
        <v>172.003</v>
      </c>
      <c r="O29" s="10">
        <v>5.45</v>
      </c>
      <c r="Q29" s="17">
        <v>1.8000000000000114</v>
      </c>
      <c r="R29" s="17">
        <v>1.339999999999975</v>
      </c>
      <c r="S29" s="19"/>
      <c r="T29" s="18">
        <v>-0.4900000000000091</v>
      </c>
      <c r="U29" s="18">
        <v>-0.4800000000000182</v>
      </c>
      <c r="AP29" s="1">
        <v>39068</v>
      </c>
      <c r="AQ29" s="19">
        <v>307.282</v>
      </c>
    </row>
    <row r="30" spans="1:43" ht="18" customHeight="1">
      <c r="A30" s="16">
        <v>2544</v>
      </c>
      <c r="B30" s="4">
        <f t="shared" si="0"/>
        <v>294.96</v>
      </c>
      <c r="C30" s="5">
        <v>285.4</v>
      </c>
      <c r="D30" s="6">
        <v>37480</v>
      </c>
      <c r="E30" s="13">
        <f t="shared" si="1"/>
        <v>293.59</v>
      </c>
      <c r="F30" s="5">
        <v>93.1</v>
      </c>
      <c r="G30" s="14">
        <v>37480</v>
      </c>
      <c r="H30" s="4">
        <f t="shared" si="2"/>
        <v>291.45</v>
      </c>
      <c r="I30" s="5">
        <v>0.575</v>
      </c>
      <c r="J30" s="6">
        <v>37312</v>
      </c>
      <c r="K30" s="13">
        <f t="shared" si="3"/>
        <v>291.52</v>
      </c>
      <c r="L30" s="5">
        <v>0.78</v>
      </c>
      <c r="M30" s="14">
        <v>37357</v>
      </c>
      <c r="N30" s="4">
        <v>170.478</v>
      </c>
      <c r="O30" s="10">
        <v>5.41</v>
      </c>
      <c r="Q30" s="17">
        <v>2.9599999999999795</v>
      </c>
      <c r="R30" s="17">
        <v>1.589999999999975</v>
      </c>
      <c r="S30" s="19"/>
      <c r="T30" s="18">
        <v>-0.5500000000000114</v>
      </c>
      <c r="U30" s="18">
        <v>-0.4800000000000182</v>
      </c>
      <c r="AP30" s="1">
        <v>39434</v>
      </c>
      <c r="AQ30" s="19">
        <v>104.17</v>
      </c>
    </row>
    <row r="31" spans="1:43" ht="18" customHeight="1">
      <c r="A31" s="16">
        <v>2545</v>
      </c>
      <c r="B31" s="4">
        <f t="shared" si="0"/>
        <v>294.56</v>
      </c>
      <c r="C31" s="5">
        <v>232.84</v>
      </c>
      <c r="D31" s="6">
        <v>37507</v>
      </c>
      <c r="E31" s="13">
        <f t="shared" si="1"/>
        <v>294.12</v>
      </c>
      <c r="F31" s="5">
        <v>167.38</v>
      </c>
      <c r="G31" s="14">
        <v>37507</v>
      </c>
      <c r="H31" s="4">
        <f t="shared" si="2"/>
        <v>291.26</v>
      </c>
      <c r="I31" s="5">
        <v>0</v>
      </c>
      <c r="J31" s="6">
        <v>37550</v>
      </c>
      <c r="K31" s="13">
        <f t="shared" si="3"/>
        <v>291.3</v>
      </c>
      <c r="L31" s="5">
        <v>2.64</v>
      </c>
      <c r="M31" s="14">
        <v>37550</v>
      </c>
      <c r="N31" s="4">
        <v>268.42900000000003</v>
      </c>
      <c r="O31" s="10">
        <v>8.5118030613</v>
      </c>
      <c r="Q31" s="17">
        <v>2.56</v>
      </c>
      <c r="R31" s="17">
        <v>2.12</v>
      </c>
      <c r="S31" s="19"/>
      <c r="T31" s="22">
        <v>-0.7400000000000091</v>
      </c>
      <c r="U31" s="18">
        <v>-0.6999999999999886</v>
      </c>
      <c r="AP31" s="1">
        <v>39800</v>
      </c>
      <c r="AQ31" s="19">
        <v>173.69</v>
      </c>
    </row>
    <row r="32" spans="1:43" ht="18" customHeight="1">
      <c r="A32" s="16">
        <v>2546</v>
      </c>
      <c r="B32" s="4">
        <f t="shared" si="0"/>
        <v>293.58</v>
      </c>
      <c r="C32" s="5">
        <v>78.9</v>
      </c>
      <c r="D32" s="6">
        <v>37509</v>
      </c>
      <c r="E32" s="13">
        <f t="shared" si="1"/>
        <v>293.33</v>
      </c>
      <c r="F32" s="5">
        <v>60.1</v>
      </c>
      <c r="G32" s="14">
        <v>37509</v>
      </c>
      <c r="H32" s="4">
        <f t="shared" si="2"/>
        <v>291.44</v>
      </c>
      <c r="I32" s="5">
        <v>0.36</v>
      </c>
      <c r="J32" s="6">
        <v>37422</v>
      </c>
      <c r="K32" s="13">
        <f t="shared" si="3"/>
        <v>291.45</v>
      </c>
      <c r="L32" s="5">
        <v>0.4</v>
      </c>
      <c r="M32" s="14">
        <v>37422</v>
      </c>
      <c r="N32" s="23">
        <v>145.954</v>
      </c>
      <c r="O32" s="10">
        <v>4.6281575538</v>
      </c>
      <c r="Q32" s="17">
        <v>1.579999999999984</v>
      </c>
      <c r="R32" s="17">
        <v>1.329999999999984</v>
      </c>
      <c r="S32" s="19"/>
      <c r="T32" s="18">
        <v>-0.5600000000000023</v>
      </c>
      <c r="U32" s="18">
        <v>-0.5500000000000114</v>
      </c>
      <c r="AP32" s="1">
        <v>40166</v>
      </c>
      <c r="AQ32" s="19">
        <v>135.47</v>
      </c>
    </row>
    <row r="33" spans="1:43" ht="18" customHeight="1">
      <c r="A33" s="16">
        <v>2547</v>
      </c>
      <c r="B33" s="4">
        <f t="shared" si="0"/>
        <v>294.42</v>
      </c>
      <c r="C33" s="5">
        <v>157.69</v>
      </c>
      <c r="D33" s="6">
        <v>38240</v>
      </c>
      <c r="E33" s="13">
        <f t="shared" si="1"/>
        <v>293.89</v>
      </c>
      <c r="F33" s="5">
        <v>113.02</v>
      </c>
      <c r="G33" s="14">
        <v>38240</v>
      </c>
      <c r="H33" s="4">
        <f t="shared" si="2"/>
        <v>291.44</v>
      </c>
      <c r="I33" s="5">
        <v>0.07</v>
      </c>
      <c r="J33" s="14">
        <v>38001</v>
      </c>
      <c r="K33" s="13">
        <f t="shared" si="3"/>
        <v>291.44</v>
      </c>
      <c r="L33" s="5">
        <v>0.07</v>
      </c>
      <c r="M33" s="14">
        <v>38001</v>
      </c>
      <c r="N33" s="23">
        <v>115.48</v>
      </c>
      <c r="O33" s="10">
        <v>3.66</v>
      </c>
      <c r="Q33" s="17">
        <v>2.420000000000016</v>
      </c>
      <c r="R33" s="17">
        <v>1.8899999999999864</v>
      </c>
      <c r="S33" s="19"/>
      <c r="T33" s="18">
        <v>-0.5600000000000023</v>
      </c>
      <c r="U33" s="18">
        <v>-0.5600000000000023</v>
      </c>
      <c r="AP33" s="1">
        <v>40532</v>
      </c>
      <c r="AQ33" s="78">
        <v>211.57</v>
      </c>
    </row>
    <row r="34" spans="1:21" ht="18" customHeight="1">
      <c r="A34" s="24">
        <v>2548</v>
      </c>
      <c r="B34" s="25">
        <f t="shared" si="0"/>
        <v>296</v>
      </c>
      <c r="C34" s="26">
        <v>698</v>
      </c>
      <c r="D34" s="27">
        <v>38988</v>
      </c>
      <c r="E34" s="13">
        <f t="shared" si="1"/>
        <v>295.12</v>
      </c>
      <c r="F34" s="5">
        <v>424</v>
      </c>
      <c r="G34" s="14">
        <v>38988</v>
      </c>
      <c r="H34" s="4">
        <f t="shared" si="2"/>
        <v>291.37</v>
      </c>
      <c r="I34" s="5">
        <v>0.31</v>
      </c>
      <c r="J34" s="14">
        <v>38906</v>
      </c>
      <c r="K34" s="13">
        <f t="shared" si="3"/>
        <v>291.38</v>
      </c>
      <c r="L34" s="5">
        <v>0.34</v>
      </c>
      <c r="M34" s="14">
        <v>38908</v>
      </c>
      <c r="N34" s="23">
        <v>333.618</v>
      </c>
      <c r="O34" s="28">
        <f aca="true" t="shared" si="5" ref="O34:O52">+N34*0.0317097</f>
        <v>10.5789266946</v>
      </c>
      <c r="Q34" s="29">
        <v>4</v>
      </c>
      <c r="R34" s="17">
        <v>3.12</v>
      </c>
      <c r="S34" s="2"/>
      <c r="T34" s="18">
        <v>-0.6299999999999955</v>
      </c>
      <c r="U34" s="18">
        <v>-0.6200000000000045</v>
      </c>
    </row>
    <row r="35" spans="1:21" ht="18" customHeight="1">
      <c r="A35" s="16">
        <v>2549</v>
      </c>
      <c r="B35" s="4">
        <f t="shared" si="0"/>
        <v>294.8</v>
      </c>
      <c r="C35" s="5">
        <v>353</v>
      </c>
      <c r="D35" s="14">
        <v>38999</v>
      </c>
      <c r="E35" s="13">
        <f t="shared" si="1"/>
        <v>293.93</v>
      </c>
      <c r="F35" s="5">
        <v>204.75</v>
      </c>
      <c r="G35" s="14">
        <v>38999</v>
      </c>
      <c r="H35" s="4">
        <f t="shared" si="2"/>
        <v>291.66</v>
      </c>
      <c r="I35" s="5">
        <v>0.44</v>
      </c>
      <c r="J35" s="14">
        <v>38810</v>
      </c>
      <c r="K35" s="13">
        <f t="shared" si="3"/>
        <v>291.68</v>
      </c>
      <c r="L35" s="5">
        <v>0.52</v>
      </c>
      <c r="M35" s="14">
        <v>38810</v>
      </c>
      <c r="N35" s="23">
        <v>307.282</v>
      </c>
      <c r="O35" s="28">
        <f t="shared" si="5"/>
        <v>9.743820035399999</v>
      </c>
      <c r="Q35" s="17">
        <v>2.8000000000000114</v>
      </c>
      <c r="R35" s="17">
        <v>1.9300000000000068</v>
      </c>
      <c r="S35" s="2"/>
      <c r="T35" s="18">
        <v>-0.339999999999975</v>
      </c>
      <c r="U35" s="18">
        <v>-0.3199999999999932</v>
      </c>
    </row>
    <row r="36" spans="1:20" ht="18" customHeight="1">
      <c r="A36" s="16">
        <v>2550</v>
      </c>
      <c r="B36" s="4">
        <v>292.98</v>
      </c>
      <c r="C36" s="5">
        <v>57</v>
      </c>
      <c r="D36" s="14">
        <v>39320</v>
      </c>
      <c r="E36" s="13">
        <v>292.85</v>
      </c>
      <c r="F36" s="5">
        <v>44.5</v>
      </c>
      <c r="G36" s="14">
        <v>39320</v>
      </c>
      <c r="H36" s="4">
        <v>291.58</v>
      </c>
      <c r="I36" s="5">
        <v>0.08</v>
      </c>
      <c r="J36" s="14">
        <v>39442</v>
      </c>
      <c r="K36" s="13">
        <v>291.58</v>
      </c>
      <c r="L36" s="5">
        <v>0.08</v>
      </c>
      <c r="M36" s="14">
        <v>39442</v>
      </c>
      <c r="N36" s="23">
        <v>104.17</v>
      </c>
      <c r="O36" s="28">
        <f t="shared" si="5"/>
        <v>3.303199449</v>
      </c>
      <c r="Q36" s="17">
        <f aca="true" t="shared" si="6" ref="Q36:Q45">B36-$Q$3</f>
        <v>0.9800000000000182</v>
      </c>
      <c r="R36" s="17">
        <f aca="true" t="shared" si="7" ref="R36:R52">H36-$Q$3</f>
        <v>-0.4200000000000159</v>
      </c>
      <c r="S36" s="78"/>
      <c r="T36" s="18">
        <f aca="true" t="shared" si="8" ref="T36:T52">H36-$Q$3</f>
        <v>-0.4200000000000159</v>
      </c>
    </row>
    <row r="37" spans="1:20" ht="18" customHeight="1">
      <c r="A37" s="16">
        <v>2551</v>
      </c>
      <c r="B37" s="4">
        <v>293.31</v>
      </c>
      <c r="C37" s="5">
        <v>94.95</v>
      </c>
      <c r="D37" s="14">
        <v>38996</v>
      </c>
      <c r="E37" s="30">
        <v>292.68</v>
      </c>
      <c r="F37" s="31">
        <v>37.32</v>
      </c>
      <c r="G37" s="14">
        <v>39361</v>
      </c>
      <c r="H37" s="4">
        <v>291.61</v>
      </c>
      <c r="I37" s="5">
        <v>0.45</v>
      </c>
      <c r="J37" s="14">
        <v>39264</v>
      </c>
      <c r="K37" s="13">
        <v>291.62</v>
      </c>
      <c r="L37" s="5">
        <v>0.5</v>
      </c>
      <c r="M37" s="14">
        <v>39264</v>
      </c>
      <c r="N37" s="23">
        <v>173.69</v>
      </c>
      <c r="O37" s="28">
        <f t="shared" si="5"/>
        <v>5.507657793</v>
      </c>
      <c r="Q37" s="17">
        <f t="shared" si="6"/>
        <v>1.3100000000000023</v>
      </c>
      <c r="R37" s="17">
        <f t="shared" si="7"/>
        <v>-0.38999999999998636</v>
      </c>
      <c r="S37" s="78"/>
      <c r="T37" s="18">
        <f t="shared" si="8"/>
        <v>-0.38999999999998636</v>
      </c>
    </row>
    <row r="38" spans="1:20" ht="18" customHeight="1">
      <c r="A38" s="16">
        <v>2552</v>
      </c>
      <c r="B38" s="4">
        <v>293.14</v>
      </c>
      <c r="C38" s="5">
        <v>78.3</v>
      </c>
      <c r="D38" s="14">
        <v>39014</v>
      </c>
      <c r="E38" s="13">
        <v>292.87</v>
      </c>
      <c r="F38" s="5">
        <v>54.6</v>
      </c>
      <c r="G38" s="14">
        <v>39379</v>
      </c>
      <c r="H38" s="4">
        <v>291.68</v>
      </c>
      <c r="I38" s="5">
        <v>0.08</v>
      </c>
      <c r="J38" s="14">
        <v>39897</v>
      </c>
      <c r="K38" s="13">
        <v>291.72</v>
      </c>
      <c r="L38" s="5">
        <v>0.12</v>
      </c>
      <c r="M38" s="14">
        <v>39167</v>
      </c>
      <c r="N38" s="23">
        <v>135.47</v>
      </c>
      <c r="O38" s="10">
        <f t="shared" si="5"/>
        <v>4.295713059</v>
      </c>
      <c r="Q38" s="17">
        <f t="shared" si="6"/>
        <v>1.1399999999999864</v>
      </c>
      <c r="R38" s="17">
        <f t="shared" si="7"/>
        <v>-0.3199999999999932</v>
      </c>
      <c r="S38" s="78"/>
      <c r="T38" s="18">
        <f t="shared" si="8"/>
        <v>-0.3199999999999932</v>
      </c>
    </row>
    <row r="39" spans="1:20" ht="18" customHeight="1">
      <c r="A39" s="16">
        <v>2553</v>
      </c>
      <c r="B39" s="4">
        <v>295.73</v>
      </c>
      <c r="C39" s="5">
        <v>434.45</v>
      </c>
      <c r="D39" s="14">
        <v>38943</v>
      </c>
      <c r="E39" s="13">
        <v>294.21</v>
      </c>
      <c r="F39" s="5">
        <v>200.4</v>
      </c>
      <c r="G39" s="14">
        <v>39308</v>
      </c>
      <c r="H39" s="4">
        <v>291.41</v>
      </c>
      <c r="I39" s="5">
        <v>0.77</v>
      </c>
      <c r="J39" s="14">
        <v>40260</v>
      </c>
      <c r="K39" s="13">
        <v>291.423</v>
      </c>
      <c r="L39" s="5">
        <v>0.83</v>
      </c>
      <c r="M39" s="14">
        <v>40299</v>
      </c>
      <c r="N39" s="23">
        <v>211.57</v>
      </c>
      <c r="O39" s="10">
        <f t="shared" si="5"/>
        <v>6.708821229</v>
      </c>
      <c r="Q39" s="17">
        <f t="shared" si="6"/>
        <v>3.730000000000018</v>
      </c>
      <c r="R39" s="17">
        <f t="shared" si="7"/>
        <v>-0.589999999999975</v>
      </c>
      <c r="T39" s="18">
        <f t="shared" si="8"/>
        <v>-0.589999999999975</v>
      </c>
    </row>
    <row r="40" spans="1:20" ht="18" customHeight="1">
      <c r="A40" s="16">
        <v>2554</v>
      </c>
      <c r="B40" s="4">
        <v>295.27</v>
      </c>
      <c r="C40" s="5">
        <v>400</v>
      </c>
      <c r="D40" s="14">
        <v>40756</v>
      </c>
      <c r="E40" s="13">
        <v>294.388</v>
      </c>
      <c r="F40" s="5">
        <v>247.55</v>
      </c>
      <c r="G40" s="14">
        <v>40756</v>
      </c>
      <c r="H40" s="4">
        <v>291.377</v>
      </c>
      <c r="I40" s="5">
        <v>0.54</v>
      </c>
      <c r="J40" s="14">
        <v>40639</v>
      </c>
      <c r="K40" s="13">
        <v>291.386</v>
      </c>
      <c r="L40" s="5">
        <v>0.54</v>
      </c>
      <c r="M40" s="14">
        <v>40638</v>
      </c>
      <c r="N40" s="23">
        <v>521.75</v>
      </c>
      <c r="O40" s="10">
        <f t="shared" si="5"/>
        <v>16.544535975</v>
      </c>
      <c r="Q40" s="18">
        <f t="shared" si="6"/>
        <v>3.269999999999982</v>
      </c>
      <c r="R40" s="18">
        <f t="shared" si="7"/>
        <v>-0.6229999999999905</v>
      </c>
      <c r="T40" s="18">
        <f t="shared" si="8"/>
        <v>-0.6229999999999905</v>
      </c>
    </row>
    <row r="41" spans="1:20" ht="18" customHeight="1">
      <c r="A41" s="16">
        <v>2555</v>
      </c>
      <c r="B41" s="4">
        <v>293.74</v>
      </c>
      <c r="C41" s="5">
        <v>148.8</v>
      </c>
      <c r="D41" s="14">
        <v>41160</v>
      </c>
      <c r="E41" s="13">
        <v>293.619</v>
      </c>
      <c r="F41" s="5">
        <v>134.4</v>
      </c>
      <c r="G41" s="14">
        <v>41160</v>
      </c>
      <c r="H41" s="4">
        <v>291.449</v>
      </c>
      <c r="I41" s="5">
        <v>0.3</v>
      </c>
      <c r="J41" s="14">
        <v>41018</v>
      </c>
      <c r="K41" s="13">
        <v>291.459</v>
      </c>
      <c r="L41" s="5">
        <v>0.36</v>
      </c>
      <c r="M41" s="14">
        <v>41018</v>
      </c>
      <c r="N41" s="23">
        <v>243.29</v>
      </c>
      <c r="O41" s="10">
        <f t="shared" si="5"/>
        <v>7.714652913</v>
      </c>
      <c r="Q41" s="18">
        <f t="shared" si="6"/>
        <v>1.740000000000009</v>
      </c>
      <c r="R41" s="18">
        <f t="shared" si="7"/>
        <v>-0.5509999999999877</v>
      </c>
      <c r="T41" s="18">
        <f t="shared" si="8"/>
        <v>-0.5509999999999877</v>
      </c>
    </row>
    <row r="42" spans="1:20" ht="18" customHeight="1">
      <c r="A42" s="16">
        <v>2556</v>
      </c>
      <c r="B42" s="4">
        <v>293.56</v>
      </c>
      <c r="C42" s="5">
        <v>115.6</v>
      </c>
      <c r="D42" s="14">
        <v>41566</v>
      </c>
      <c r="E42" s="13">
        <v>293.43</v>
      </c>
      <c r="F42" s="5">
        <v>101.3</v>
      </c>
      <c r="G42" s="14">
        <v>41566</v>
      </c>
      <c r="H42" s="4">
        <v>291.36</v>
      </c>
      <c r="I42" s="5">
        <v>0.34</v>
      </c>
      <c r="J42" s="14">
        <v>41348</v>
      </c>
      <c r="K42" s="13">
        <v>291.36</v>
      </c>
      <c r="L42" s="5">
        <v>0.34</v>
      </c>
      <c r="M42" s="14">
        <v>41349</v>
      </c>
      <c r="N42" s="23">
        <v>253.12</v>
      </c>
      <c r="O42" s="10">
        <f t="shared" si="5"/>
        <v>8.026359264</v>
      </c>
      <c r="Q42" s="18">
        <f t="shared" si="6"/>
        <v>1.5600000000000023</v>
      </c>
      <c r="R42" s="32">
        <f t="shared" si="7"/>
        <v>-0.6399999999999864</v>
      </c>
      <c r="T42" s="18">
        <f t="shared" si="8"/>
        <v>-0.6399999999999864</v>
      </c>
    </row>
    <row r="43" spans="1:20" ht="18" customHeight="1">
      <c r="A43" s="16">
        <v>2557</v>
      </c>
      <c r="B43" s="4">
        <v>293.25</v>
      </c>
      <c r="C43" s="5">
        <v>69</v>
      </c>
      <c r="D43" s="14">
        <v>41886</v>
      </c>
      <c r="E43" s="13">
        <v>292.97</v>
      </c>
      <c r="F43" s="5">
        <v>53.38</v>
      </c>
      <c r="G43" s="14">
        <v>41886</v>
      </c>
      <c r="H43" s="4">
        <v>291.28</v>
      </c>
      <c r="I43" s="5">
        <v>0.37</v>
      </c>
      <c r="J43" s="14">
        <v>41680</v>
      </c>
      <c r="K43" s="13">
        <v>291.28</v>
      </c>
      <c r="L43" s="5">
        <v>0.37</v>
      </c>
      <c r="M43" s="14">
        <v>41681</v>
      </c>
      <c r="N43" s="23">
        <v>135.55</v>
      </c>
      <c r="O43" s="10">
        <f t="shared" si="5"/>
        <v>4.298249835</v>
      </c>
      <c r="Q43" s="18">
        <f t="shared" si="6"/>
        <v>1.25</v>
      </c>
      <c r="R43" s="32">
        <f t="shared" si="7"/>
        <v>-0.7200000000000273</v>
      </c>
      <c r="T43" s="18">
        <f t="shared" si="8"/>
        <v>-0.7200000000000273</v>
      </c>
    </row>
    <row r="44" spans="1:20" ht="18" customHeight="1">
      <c r="A44" s="16">
        <v>2558</v>
      </c>
      <c r="B44" s="4">
        <v>292.79</v>
      </c>
      <c r="C44" s="5">
        <v>33.22</v>
      </c>
      <c r="D44" s="14">
        <v>42266</v>
      </c>
      <c r="E44" s="13">
        <v>292.654</v>
      </c>
      <c r="F44" s="5">
        <v>27.9</v>
      </c>
      <c r="G44" s="14">
        <v>42266</v>
      </c>
      <c r="H44" s="4">
        <v>291.22</v>
      </c>
      <c r="I44" s="5">
        <v>0.18</v>
      </c>
      <c r="J44" s="14">
        <v>42009</v>
      </c>
      <c r="K44" s="13">
        <v>291.22</v>
      </c>
      <c r="L44" s="5">
        <v>0.18</v>
      </c>
      <c r="M44" s="14">
        <v>42010</v>
      </c>
      <c r="N44" s="23">
        <v>55.21</v>
      </c>
      <c r="O44" s="10">
        <f t="shared" si="5"/>
        <v>1.750692537</v>
      </c>
      <c r="Q44" s="18">
        <f t="shared" si="6"/>
        <v>0.7900000000000205</v>
      </c>
      <c r="R44" s="32">
        <f t="shared" si="7"/>
        <v>-0.7799999999999727</v>
      </c>
      <c r="T44" s="18">
        <f t="shared" si="8"/>
        <v>-0.7799999999999727</v>
      </c>
    </row>
    <row r="45" spans="1:20" ht="18" customHeight="1">
      <c r="A45" s="16">
        <v>2559</v>
      </c>
      <c r="B45" s="4">
        <v>293.47</v>
      </c>
      <c r="C45" s="5">
        <v>209.25</v>
      </c>
      <c r="D45" s="14">
        <v>42647</v>
      </c>
      <c r="E45" s="13">
        <v>292.584</v>
      </c>
      <c r="F45" s="5">
        <v>65.32</v>
      </c>
      <c r="G45" s="14">
        <v>42647</v>
      </c>
      <c r="H45" s="4">
        <v>291.22</v>
      </c>
      <c r="I45" s="5">
        <v>0</v>
      </c>
      <c r="J45" s="14">
        <v>42540</v>
      </c>
      <c r="K45" s="13">
        <v>291.22</v>
      </c>
      <c r="L45" s="5">
        <v>0</v>
      </c>
      <c r="M45" s="14">
        <v>42540</v>
      </c>
      <c r="N45" s="23">
        <v>183.82</v>
      </c>
      <c r="O45" s="10">
        <f t="shared" si="5"/>
        <v>5.8288770539999994</v>
      </c>
      <c r="Q45" s="18">
        <f t="shared" si="6"/>
        <v>1.4700000000000273</v>
      </c>
      <c r="R45" s="32">
        <f t="shared" si="7"/>
        <v>-0.7799999999999727</v>
      </c>
      <c r="T45" s="18">
        <f t="shared" si="8"/>
        <v>-0.7799999999999727</v>
      </c>
    </row>
    <row r="46" spans="1:20" ht="18" customHeight="1">
      <c r="A46" s="16">
        <v>2560</v>
      </c>
      <c r="B46" s="4">
        <v>292.84</v>
      </c>
      <c r="C46" s="5">
        <v>91.8</v>
      </c>
      <c r="D46" s="14">
        <v>43007</v>
      </c>
      <c r="E46" s="13">
        <v>292.54</v>
      </c>
      <c r="F46" s="5">
        <v>56.98</v>
      </c>
      <c r="G46" s="14">
        <v>42939</v>
      </c>
      <c r="H46" s="4">
        <v>291.25</v>
      </c>
      <c r="I46" s="5">
        <v>0.65</v>
      </c>
      <c r="J46" s="14">
        <v>43178</v>
      </c>
      <c r="K46" s="13">
        <v>291.25</v>
      </c>
      <c r="L46" s="5">
        <v>0.65</v>
      </c>
      <c r="M46" s="14">
        <v>43178</v>
      </c>
      <c r="N46" s="23">
        <v>229.93</v>
      </c>
      <c r="O46" s="10">
        <f t="shared" si="5"/>
        <v>7.291011321</v>
      </c>
      <c r="Q46" s="18">
        <f aca="true" t="shared" si="9" ref="Q46:Q52">B46-$Q$3</f>
        <v>0.839999999999975</v>
      </c>
      <c r="R46" s="32">
        <f t="shared" si="7"/>
        <v>-0.75</v>
      </c>
      <c r="T46" s="18">
        <f t="shared" si="8"/>
        <v>-0.75</v>
      </c>
    </row>
    <row r="47" spans="1:20" ht="18" customHeight="1">
      <c r="A47" s="16">
        <v>2561</v>
      </c>
      <c r="B47" s="4">
        <v>294.64</v>
      </c>
      <c r="C47" s="5">
        <v>218.64</v>
      </c>
      <c r="D47" s="14">
        <v>43330</v>
      </c>
      <c r="E47" s="13">
        <v>293.61</v>
      </c>
      <c r="F47" s="5">
        <v>128.82</v>
      </c>
      <c r="G47" s="14">
        <v>43330</v>
      </c>
      <c r="H47" s="4">
        <v>291.02</v>
      </c>
      <c r="I47" s="5">
        <v>1.16</v>
      </c>
      <c r="J47" s="14">
        <v>241863</v>
      </c>
      <c r="K47" s="13">
        <v>291.02</v>
      </c>
      <c r="L47" s="5">
        <v>1.16</v>
      </c>
      <c r="M47" s="14">
        <v>241864</v>
      </c>
      <c r="N47" s="23">
        <v>210.96</v>
      </c>
      <c r="O47" s="10">
        <f t="shared" si="5"/>
        <v>6.689478312</v>
      </c>
      <c r="Q47" s="18">
        <f t="shared" si="9"/>
        <v>2.6399999999999864</v>
      </c>
      <c r="R47" s="32">
        <f t="shared" si="7"/>
        <v>-0.9800000000000182</v>
      </c>
      <c r="T47" s="18">
        <f t="shared" si="8"/>
        <v>-0.9800000000000182</v>
      </c>
    </row>
    <row r="48" spans="1:20" ht="18" customHeight="1">
      <c r="A48" s="16">
        <v>2562</v>
      </c>
      <c r="B48" s="4">
        <v>292.73</v>
      </c>
      <c r="C48" s="5">
        <v>50.35</v>
      </c>
      <c r="D48" s="14">
        <v>43695</v>
      </c>
      <c r="E48" s="13">
        <v>292.513</v>
      </c>
      <c r="F48" s="5">
        <v>40.67</v>
      </c>
      <c r="G48" s="14">
        <v>43695</v>
      </c>
      <c r="H48" s="4">
        <v>291.06</v>
      </c>
      <c r="I48" s="5">
        <v>0.27</v>
      </c>
      <c r="J48" s="14">
        <v>242130</v>
      </c>
      <c r="K48" s="13">
        <v>291.07</v>
      </c>
      <c r="L48" s="5">
        <v>0.27</v>
      </c>
      <c r="M48" s="14">
        <v>242130</v>
      </c>
      <c r="N48" s="23">
        <v>133.55</v>
      </c>
      <c r="O48" s="10">
        <f t="shared" si="5"/>
        <v>4.234830435</v>
      </c>
      <c r="Q48" s="18">
        <f t="shared" si="9"/>
        <v>0.7300000000000182</v>
      </c>
      <c r="R48" s="32">
        <f t="shared" si="7"/>
        <v>-0.9399999999999977</v>
      </c>
      <c r="T48" s="18">
        <f t="shared" si="8"/>
        <v>-0.9399999999999977</v>
      </c>
    </row>
    <row r="49" spans="1:20" ht="18" customHeight="1">
      <c r="A49" s="16">
        <v>2563</v>
      </c>
      <c r="B49" s="4">
        <v>293.64</v>
      </c>
      <c r="C49" s="5">
        <v>79.3</v>
      </c>
      <c r="D49" s="14">
        <v>44064</v>
      </c>
      <c r="E49" s="13">
        <v>292.87</v>
      </c>
      <c r="F49" s="5">
        <v>47.73</v>
      </c>
      <c r="G49" s="14">
        <v>44046</v>
      </c>
      <c r="H49" s="4">
        <v>290.99</v>
      </c>
      <c r="I49" s="5">
        <v>0.1</v>
      </c>
      <c r="J49" s="14">
        <v>242541</v>
      </c>
      <c r="K49" s="13">
        <v>291.01</v>
      </c>
      <c r="L49" s="5">
        <v>0.14</v>
      </c>
      <c r="M49" s="14">
        <v>242491</v>
      </c>
      <c r="N49" s="23">
        <v>107.11</v>
      </c>
      <c r="O49" s="10">
        <f t="shared" si="5"/>
        <v>3.396425967</v>
      </c>
      <c r="Q49" s="18">
        <f t="shared" si="9"/>
        <v>1.6399999999999864</v>
      </c>
      <c r="R49" s="32">
        <f t="shared" si="7"/>
        <v>-1.009999999999991</v>
      </c>
      <c r="T49" s="18">
        <f t="shared" si="8"/>
        <v>-1.009999999999991</v>
      </c>
    </row>
    <row r="50" spans="1:20" ht="18" customHeight="1">
      <c r="A50" s="16">
        <v>2564</v>
      </c>
      <c r="B50" s="4">
        <v>292.37</v>
      </c>
      <c r="C50" s="5">
        <v>45.11</v>
      </c>
      <c r="D50" s="14">
        <v>44390</v>
      </c>
      <c r="E50" s="13">
        <v>292.1</v>
      </c>
      <c r="F50" s="5">
        <v>29.2</v>
      </c>
      <c r="G50" s="14">
        <v>44387</v>
      </c>
      <c r="H50" s="4">
        <v>290.98</v>
      </c>
      <c r="I50" s="5">
        <v>0.44</v>
      </c>
      <c r="J50" s="14">
        <v>242666</v>
      </c>
      <c r="K50" s="13">
        <v>290.99</v>
      </c>
      <c r="L50" s="5">
        <v>0.47</v>
      </c>
      <c r="M50" s="14">
        <v>242667</v>
      </c>
      <c r="N50" s="23">
        <v>151.73</v>
      </c>
      <c r="O50" s="10">
        <f t="shared" si="5"/>
        <v>4.811312781</v>
      </c>
      <c r="Q50" s="18">
        <f t="shared" si="9"/>
        <v>0.37000000000000455</v>
      </c>
      <c r="R50" s="32">
        <f t="shared" si="7"/>
        <v>-1.0199999999999818</v>
      </c>
      <c r="T50" s="18">
        <f t="shared" si="8"/>
        <v>-1.0199999999999818</v>
      </c>
    </row>
    <row r="51" spans="1:20" ht="18" customHeight="1">
      <c r="A51" s="16">
        <v>2565</v>
      </c>
      <c r="B51" s="4">
        <v>294.77</v>
      </c>
      <c r="C51" s="5">
        <v>253.57</v>
      </c>
      <c r="D51" s="14">
        <v>44703</v>
      </c>
      <c r="E51" s="13">
        <v>293.435</v>
      </c>
      <c r="F51" s="5">
        <v>132.4</v>
      </c>
      <c r="G51" s="14">
        <v>44703</v>
      </c>
      <c r="H51" s="4">
        <v>290.88</v>
      </c>
      <c r="I51" s="5">
        <v>0.4</v>
      </c>
      <c r="J51" s="14">
        <v>243062</v>
      </c>
      <c r="K51" s="13">
        <v>290.907</v>
      </c>
      <c r="L51" s="5">
        <v>0.6</v>
      </c>
      <c r="M51" s="14">
        <v>243067</v>
      </c>
      <c r="N51" s="23">
        <v>377.48</v>
      </c>
      <c r="O51" s="10">
        <f t="shared" si="5"/>
        <v>11.969777556</v>
      </c>
      <c r="Q51" s="18">
        <f t="shared" si="9"/>
        <v>2.769999999999982</v>
      </c>
      <c r="R51" s="32">
        <f t="shared" si="7"/>
        <v>-1.1200000000000045</v>
      </c>
      <c r="T51" s="18">
        <f t="shared" si="8"/>
        <v>-1.1200000000000045</v>
      </c>
    </row>
    <row r="52" spans="1:20" ht="18" customHeight="1">
      <c r="A52" s="16">
        <v>2566</v>
      </c>
      <c r="B52" s="4">
        <v>292.67</v>
      </c>
      <c r="C52" s="5">
        <v>59.67</v>
      </c>
      <c r="D52" s="14">
        <v>45198</v>
      </c>
      <c r="E52" s="13">
        <v>292.501</v>
      </c>
      <c r="F52" s="5">
        <v>51.4</v>
      </c>
      <c r="G52" s="14">
        <v>45199</v>
      </c>
      <c r="H52" s="4">
        <v>290.84</v>
      </c>
      <c r="I52" s="5">
        <v>0.2</v>
      </c>
      <c r="J52" s="14">
        <v>243695</v>
      </c>
      <c r="K52" s="13">
        <v>290.85</v>
      </c>
      <c r="L52" s="5">
        <v>0.25</v>
      </c>
      <c r="M52" s="14">
        <v>243694</v>
      </c>
      <c r="N52" s="23">
        <v>155.09</v>
      </c>
      <c r="O52" s="10">
        <f t="shared" si="5"/>
        <v>4.917857373</v>
      </c>
      <c r="Q52" s="18">
        <f t="shared" si="9"/>
        <v>0.6700000000000159</v>
      </c>
      <c r="R52" s="32">
        <f t="shared" si="7"/>
        <v>-1.160000000000025</v>
      </c>
      <c r="T52" s="18">
        <f t="shared" si="8"/>
        <v>-1.160000000000025</v>
      </c>
    </row>
    <row r="53" spans="1:20" ht="18" customHeight="1">
      <c r="A53" s="16"/>
      <c r="B53" s="4"/>
      <c r="C53" s="5"/>
      <c r="D53" s="6"/>
      <c r="E53" s="13"/>
      <c r="F53" s="5"/>
      <c r="G53" s="14"/>
      <c r="H53" s="4"/>
      <c r="I53" s="5"/>
      <c r="J53" s="6"/>
      <c r="K53" s="13"/>
      <c r="L53" s="5"/>
      <c r="M53" s="14"/>
      <c r="N53" s="23"/>
      <c r="O53" s="10"/>
      <c r="Q53" s="18"/>
      <c r="T53" s="18"/>
    </row>
    <row r="54" spans="1:20" ht="18" customHeight="1">
      <c r="A54" s="16"/>
      <c r="B54" s="4"/>
      <c r="C54" s="5"/>
      <c r="D54" s="6"/>
      <c r="E54" s="13"/>
      <c r="F54" s="5"/>
      <c r="G54" s="14"/>
      <c r="H54" s="4"/>
      <c r="I54" s="5"/>
      <c r="J54" s="6"/>
      <c r="K54" s="13"/>
      <c r="L54" s="5"/>
      <c r="M54" s="14"/>
      <c r="N54" s="23"/>
      <c r="O54" s="10"/>
      <c r="Q54" s="18"/>
      <c r="T54" s="18"/>
    </row>
    <row r="55" spans="1:20" ht="18" customHeight="1">
      <c r="A55" s="12" t="s">
        <v>3</v>
      </c>
      <c r="B55" s="4">
        <f>MAX(B9:B54)</f>
        <v>296</v>
      </c>
      <c r="C55" s="5">
        <f>MAX(C9:C54)</f>
        <v>698</v>
      </c>
      <c r="D55" s="27">
        <v>236950</v>
      </c>
      <c r="E55" s="13">
        <f>MAX(E9:E54)</f>
        <v>295.14</v>
      </c>
      <c r="F55" s="5">
        <f>MAX(F9:F54)</f>
        <v>424</v>
      </c>
      <c r="G55" s="14">
        <v>236950</v>
      </c>
      <c r="H55" s="4">
        <f>MAX(H9:H54)</f>
        <v>292.45</v>
      </c>
      <c r="I55" s="5">
        <f>MAX(I9:I54)</f>
        <v>7</v>
      </c>
      <c r="J55" s="6">
        <v>228015</v>
      </c>
      <c r="K55" s="13">
        <f>MAX(K9:K54)</f>
        <v>292.46</v>
      </c>
      <c r="L55" s="5">
        <f>MAX(L9:L54,)</f>
        <v>2.64</v>
      </c>
      <c r="M55" s="14">
        <v>235877</v>
      </c>
      <c r="N55" s="4">
        <f>MAX(N9:N54)</f>
        <v>521.75</v>
      </c>
      <c r="O55" s="10">
        <f>MAX(O9:O54)</f>
        <v>16.544535975</v>
      </c>
      <c r="Q55" s="18"/>
      <c r="T55" s="18"/>
    </row>
    <row r="56" spans="1:15" ht="18" customHeight="1">
      <c r="A56" s="12" t="s">
        <v>13</v>
      </c>
      <c r="B56" s="4">
        <f>AVERAGE(B9:B54)</f>
        <v>293.9786363636363</v>
      </c>
      <c r="C56" s="5">
        <f>AVERAGE(C9:C54)</f>
        <v>146.59931818181823</v>
      </c>
      <c r="D56" s="6"/>
      <c r="E56" s="13">
        <f>AVERAGE(E9:E54)</f>
        <v>293.5507727272729</v>
      </c>
      <c r="F56" s="5">
        <f>AVERAGE(F9:F54)</f>
        <v>95.87272727272729</v>
      </c>
      <c r="G56" s="14"/>
      <c r="H56" s="4">
        <f>AVERAGE(H9:H54)</f>
        <v>291.534909090909</v>
      </c>
      <c r="I56" s="5">
        <f>AVERAGE(I9:I54)</f>
        <v>0.5010227272727273</v>
      </c>
      <c r="J56" s="6"/>
      <c r="K56" s="13">
        <f>AVERAGE(K9:K54)</f>
        <v>291.5217045454546</v>
      </c>
      <c r="L56" s="5">
        <f>AVERAGE(L9:L54)</f>
        <v>0.4009090909090908</v>
      </c>
      <c r="M56" s="14"/>
      <c r="N56" s="4">
        <f>AVERAGE(N9:N54)</f>
        <v>185.32479545454544</v>
      </c>
      <c r="O56" s="10">
        <f>AVERAGE(O9:O54)</f>
        <v>5.882446854079546</v>
      </c>
    </row>
    <row r="57" spans="1:15" ht="18" customHeight="1">
      <c r="A57" s="12" t="s">
        <v>4</v>
      </c>
      <c r="B57" s="4">
        <f>MIN(B9:B54)</f>
        <v>292.37</v>
      </c>
      <c r="C57" s="109">
        <f>MIN(C9:C54)</f>
        <v>27.5</v>
      </c>
      <c r="D57" s="6">
        <v>232158</v>
      </c>
      <c r="E57" s="13">
        <f>MIN(E9:E54)</f>
        <v>292.1</v>
      </c>
      <c r="F57" s="5">
        <f>MIN(F9:F54)</f>
        <v>24</v>
      </c>
      <c r="G57" s="14">
        <v>232158</v>
      </c>
      <c r="H57" s="4">
        <f>MIN(H9:H54)</f>
        <v>290.84</v>
      </c>
      <c r="I57" s="5">
        <f>MIN(I9:I54)</f>
        <v>0</v>
      </c>
      <c r="J57" s="14">
        <v>240866</v>
      </c>
      <c r="K57" s="13">
        <f>MIN(K9:K54)</f>
        <v>290.85</v>
      </c>
      <c r="L57" s="5">
        <f>MIN(L9:L54)</f>
        <v>0</v>
      </c>
      <c r="M57" s="14">
        <v>240866</v>
      </c>
      <c r="N57" s="4">
        <f>MIN(N9:N54)</f>
        <v>50.918</v>
      </c>
      <c r="O57" s="10">
        <f>MIN(O9:O54)</f>
        <v>1.750692537</v>
      </c>
    </row>
    <row r="58" spans="1:15" ht="22.5" customHeight="1">
      <c r="A58" s="106" t="s">
        <v>28</v>
      </c>
      <c r="B58" s="105"/>
      <c r="D58" s="107"/>
      <c r="E58" s="105"/>
      <c r="F58" s="105"/>
      <c r="G58" s="108"/>
      <c r="H58" s="105"/>
      <c r="I58" s="105"/>
      <c r="J58" s="108"/>
      <c r="K58" s="105"/>
      <c r="L58" s="105"/>
      <c r="M58" s="108"/>
      <c r="N58" s="105"/>
      <c r="O58" s="105"/>
    </row>
    <row r="59" spans="2:12" ht="18.75">
      <c r="B59" s="32"/>
      <c r="C59" s="32"/>
      <c r="F59" s="32"/>
      <c r="H59" s="32"/>
      <c r="I59" s="32"/>
      <c r="K59" s="32"/>
      <c r="L59" s="32"/>
    </row>
    <row r="146" spans="5:12" ht="18.75">
      <c r="E146" s="18"/>
      <c r="F146" s="79"/>
      <c r="H146" s="32"/>
      <c r="I146" s="32"/>
      <c r="K146" s="32"/>
      <c r="L146" s="32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0">
      <selection activeCell="AF51" sqref="AF51"/>
    </sheetView>
  </sheetViews>
  <sheetFormatPr defaultColWidth="9.33203125" defaultRowHeight="21"/>
  <cols>
    <col min="1" max="21" width="3.66015625" style="32" customWidth="1"/>
    <col min="22" max="23" width="9.33203125" style="32" customWidth="1"/>
    <col min="24" max="24" width="6.83203125" style="32" customWidth="1"/>
    <col min="25" max="25" width="8.83203125" style="32" customWidth="1"/>
    <col min="26" max="26" width="10.5" style="32" customWidth="1"/>
    <col min="27" max="27" width="7.66015625" style="32" customWidth="1"/>
    <col min="28" max="28" width="10.33203125" style="32" customWidth="1"/>
    <col min="29" max="29" width="7.66015625" style="32" customWidth="1"/>
    <col min="30" max="16384" width="9.33203125" style="32" customWidth="1"/>
  </cols>
  <sheetData>
    <row r="2" spans="28:29" ht="18.75">
      <c r="AB2" s="18">
        <v>292</v>
      </c>
      <c r="AC2" s="36" t="s">
        <v>23</v>
      </c>
    </row>
    <row r="3" spans="24:28" ht="18.75">
      <c r="X3" s="117" t="s">
        <v>19</v>
      </c>
      <c r="Y3" s="88" t="s">
        <v>20</v>
      </c>
      <c r="Z3" s="89" t="s">
        <v>24</v>
      </c>
      <c r="AA3" s="88" t="s">
        <v>22</v>
      </c>
      <c r="AB3" s="89" t="s">
        <v>26</v>
      </c>
    </row>
    <row r="4" spans="24:28" ht="18.75">
      <c r="X4" s="118"/>
      <c r="Y4" s="90" t="s">
        <v>21</v>
      </c>
      <c r="Z4" s="91" t="s">
        <v>25</v>
      </c>
      <c r="AA4" s="90" t="s">
        <v>21</v>
      </c>
      <c r="AB4" s="91" t="s">
        <v>25</v>
      </c>
    </row>
    <row r="5" spans="24:29" ht="18.75">
      <c r="X5" s="92">
        <v>2523</v>
      </c>
      <c r="Y5" s="110">
        <v>1.6499999999999773</v>
      </c>
      <c r="Z5" s="111">
        <v>31.7</v>
      </c>
      <c r="AA5" s="93"/>
      <c r="AB5" s="94"/>
      <c r="AC5" s="81"/>
    </row>
    <row r="6" spans="24:29" ht="18.75">
      <c r="X6" s="92">
        <v>2524</v>
      </c>
      <c r="Y6" s="110">
        <v>2.3500000000000227</v>
      </c>
      <c r="Z6" s="111">
        <v>91.5</v>
      </c>
      <c r="AA6" s="95"/>
      <c r="AB6" s="96"/>
      <c r="AC6" s="81"/>
    </row>
    <row r="7" spans="24:29" ht="18.75">
      <c r="X7" s="92">
        <v>2525</v>
      </c>
      <c r="Y7" s="110">
        <v>1.56</v>
      </c>
      <c r="Z7" s="111">
        <v>39.82</v>
      </c>
      <c r="AA7" s="95"/>
      <c r="AB7" s="97"/>
      <c r="AC7" s="81"/>
    </row>
    <row r="8" spans="24:29" ht="18.75">
      <c r="X8" s="92">
        <v>2526</v>
      </c>
      <c r="Y8" s="110">
        <v>2.0500000000000114</v>
      </c>
      <c r="Z8" s="111">
        <v>36.3</v>
      </c>
      <c r="AA8" s="95"/>
      <c r="AB8" s="97"/>
      <c r="AC8" s="81"/>
    </row>
    <row r="9" spans="24:29" ht="18.75">
      <c r="X9" s="92">
        <v>2527</v>
      </c>
      <c r="Y9" s="110">
        <v>1.75</v>
      </c>
      <c r="Z9" s="111">
        <v>37.5</v>
      </c>
      <c r="AA9" s="95"/>
      <c r="AB9" s="97"/>
      <c r="AC9" s="81"/>
    </row>
    <row r="10" spans="24:29" ht="18.75">
      <c r="X10" s="92">
        <v>2528</v>
      </c>
      <c r="Y10" s="110">
        <v>2.56</v>
      </c>
      <c r="Z10" s="111">
        <v>73.3</v>
      </c>
      <c r="AA10" s="95"/>
      <c r="AB10" s="97"/>
      <c r="AC10" s="81"/>
    </row>
    <row r="11" spans="24:29" ht="18.75">
      <c r="X11" s="92">
        <v>2529</v>
      </c>
      <c r="Y11" s="110">
        <v>3.5</v>
      </c>
      <c r="Z11" s="111">
        <v>313</v>
      </c>
      <c r="AA11" s="95"/>
      <c r="AB11" s="97"/>
      <c r="AC11" s="81"/>
    </row>
    <row r="12" spans="24:29" ht="18.75">
      <c r="X12" s="92">
        <v>2530</v>
      </c>
      <c r="Y12" s="110">
        <v>2.910000000000025</v>
      </c>
      <c r="Z12" s="111">
        <v>212.4</v>
      </c>
      <c r="AA12" s="95"/>
      <c r="AB12" s="97"/>
      <c r="AC12" s="81"/>
    </row>
    <row r="13" spans="24:29" ht="18.75">
      <c r="X13" s="92">
        <v>2531</v>
      </c>
      <c r="Y13" s="110">
        <v>1.829999999999984</v>
      </c>
      <c r="Z13" s="111">
        <v>67.31</v>
      </c>
      <c r="AA13" s="95"/>
      <c r="AB13" s="97"/>
      <c r="AC13" s="81"/>
    </row>
    <row r="14" spans="24:29" ht="18.75">
      <c r="X14" s="92">
        <v>2532</v>
      </c>
      <c r="Y14" s="110">
        <v>2.38</v>
      </c>
      <c r="Z14" s="111">
        <v>89.8</v>
      </c>
      <c r="AA14" s="95"/>
      <c r="AB14" s="97"/>
      <c r="AC14" s="81"/>
    </row>
    <row r="15" spans="24:29" ht="18.75">
      <c r="X15" s="92">
        <v>2533</v>
      </c>
      <c r="Y15" s="110">
        <v>1.3500000000000227</v>
      </c>
      <c r="Z15" s="111">
        <v>33.75</v>
      </c>
      <c r="AA15" s="95"/>
      <c r="AB15" s="97"/>
      <c r="AC15" s="81"/>
    </row>
    <row r="16" spans="24:29" ht="18.75">
      <c r="X16" s="92">
        <v>2534</v>
      </c>
      <c r="Y16" s="110">
        <v>2.1999999999999886</v>
      </c>
      <c r="Z16" s="111">
        <v>80.3</v>
      </c>
      <c r="AA16" s="95"/>
      <c r="AB16" s="97"/>
      <c r="AC16" s="81"/>
    </row>
    <row r="17" spans="24:29" ht="18.75">
      <c r="X17" s="98">
        <v>2535</v>
      </c>
      <c r="Y17" s="110">
        <v>1.1000000000000227</v>
      </c>
      <c r="Z17" s="111">
        <v>27.5</v>
      </c>
      <c r="AA17" s="95"/>
      <c r="AB17" s="97"/>
      <c r="AC17" s="81"/>
    </row>
    <row r="18" spans="24:29" ht="18.75">
      <c r="X18" s="98">
        <v>2536</v>
      </c>
      <c r="Y18" s="110">
        <v>2.829999999999984</v>
      </c>
      <c r="Z18" s="111">
        <v>125.05</v>
      </c>
      <c r="AA18" s="95"/>
      <c r="AB18" s="97"/>
      <c r="AC18" s="81"/>
    </row>
    <row r="19" spans="24:29" ht="18.75">
      <c r="X19" s="92">
        <v>2537</v>
      </c>
      <c r="Y19" s="110">
        <v>3.2900000000000205</v>
      </c>
      <c r="Z19" s="111">
        <v>285</v>
      </c>
      <c r="AA19" s="95"/>
      <c r="AB19" s="97"/>
      <c r="AC19" s="81"/>
    </row>
    <row r="20" spans="24:29" ht="18.75">
      <c r="X20" s="92">
        <v>2538</v>
      </c>
      <c r="Y20" s="110">
        <v>3.4499999999999886</v>
      </c>
      <c r="Z20" s="111">
        <v>297</v>
      </c>
      <c r="AA20" s="95"/>
      <c r="AB20" s="97"/>
      <c r="AC20" s="81"/>
    </row>
    <row r="21" spans="24:29" ht="18.75">
      <c r="X21" s="92">
        <v>2539</v>
      </c>
      <c r="Y21" s="110">
        <v>1.1800000000000068</v>
      </c>
      <c r="Z21" s="111">
        <v>88.2</v>
      </c>
      <c r="AA21" s="95"/>
      <c r="AB21" s="97"/>
      <c r="AC21" s="81"/>
    </row>
    <row r="22" spans="24:29" ht="18.75">
      <c r="X22" s="92">
        <v>2540</v>
      </c>
      <c r="Y22" s="110">
        <v>1.1999999999999886</v>
      </c>
      <c r="Z22" s="111">
        <v>64.2</v>
      </c>
      <c r="AA22" s="95"/>
      <c r="AB22" s="97"/>
      <c r="AC22" s="81"/>
    </row>
    <row r="23" spans="24:29" ht="18.75">
      <c r="X23" s="92">
        <v>2541</v>
      </c>
      <c r="Y23" s="110">
        <v>1.3999999999999773</v>
      </c>
      <c r="Z23" s="111">
        <v>58.9</v>
      </c>
      <c r="AA23" s="95"/>
      <c r="AB23" s="97"/>
      <c r="AC23" s="81"/>
    </row>
    <row r="24" spans="24:29" ht="18.75">
      <c r="X24" s="92">
        <v>2542</v>
      </c>
      <c r="Y24" s="110">
        <v>1.5</v>
      </c>
      <c r="Z24" s="111">
        <v>64.5</v>
      </c>
      <c r="AA24" s="95"/>
      <c r="AB24" s="97"/>
      <c r="AC24" s="81"/>
    </row>
    <row r="25" spans="24:29" ht="18.75">
      <c r="X25" s="92">
        <v>2543</v>
      </c>
      <c r="Y25" s="110">
        <v>1.8000000000000114</v>
      </c>
      <c r="Z25" s="111">
        <v>88.5</v>
      </c>
      <c r="AA25" s="95"/>
      <c r="AB25" s="97"/>
      <c r="AC25" s="81"/>
    </row>
    <row r="26" spans="24:29" ht="18.75">
      <c r="X26" s="92">
        <v>2544</v>
      </c>
      <c r="Y26" s="110">
        <v>2.9599999999999795</v>
      </c>
      <c r="Z26" s="111">
        <v>285.4</v>
      </c>
      <c r="AA26" s="95"/>
      <c r="AB26" s="97"/>
      <c r="AC26" s="81"/>
    </row>
    <row r="27" spans="24:29" ht="18.75">
      <c r="X27" s="92">
        <v>2545</v>
      </c>
      <c r="Y27" s="110">
        <v>2.56</v>
      </c>
      <c r="Z27" s="111">
        <v>232.84</v>
      </c>
      <c r="AA27" s="95"/>
      <c r="AB27" s="97"/>
      <c r="AC27" s="81"/>
    </row>
    <row r="28" spans="24:29" ht="18.75">
      <c r="X28" s="92">
        <v>2546</v>
      </c>
      <c r="Y28" s="110">
        <v>1.579999999999984</v>
      </c>
      <c r="Z28" s="111">
        <v>78.9</v>
      </c>
      <c r="AA28" s="95"/>
      <c r="AB28" s="97"/>
      <c r="AC28" s="81"/>
    </row>
    <row r="29" spans="24:29" ht="18.75">
      <c r="X29" s="92">
        <v>2547</v>
      </c>
      <c r="Y29" s="110">
        <v>2.420000000000016</v>
      </c>
      <c r="Z29" s="111">
        <v>157.69</v>
      </c>
      <c r="AA29" s="95"/>
      <c r="AB29" s="97"/>
      <c r="AC29" s="81"/>
    </row>
    <row r="30" spans="24:29" ht="18.75">
      <c r="X30" s="92">
        <v>2548</v>
      </c>
      <c r="Y30" s="110">
        <v>4</v>
      </c>
      <c r="Z30" s="111">
        <v>698</v>
      </c>
      <c r="AA30" s="95"/>
      <c r="AB30" s="97"/>
      <c r="AC30" s="81"/>
    </row>
    <row r="31" spans="24:29" ht="18.75">
      <c r="X31" s="92">
        <v>2549</v>
      </c>
      <c r="Y31" s="110">
        <v>2.8000000000000114</v>
      </c>
      <c r="Z31" s="111">
        <v>353</v>
      </c>
      <c r="AA31" s="95"/>
      <c r="AB31" s="97"/>
      <c r="AC31" s="81"/>
    </row>
    <row r="32" spans="24:29" ht="18.75">
      <c r="X32" s="92">
        <v>2550</v>
      </c>
      <c r="Y32" s="110">
        <v>0.9800000000000182</v>
      </c>
      <c r="Z32" s="111">
        <v>57</v>
      </c>
      <c r="AA32" s="95"/>
      <c r="AB32" s="97"/>
      <c r="AC32" s="81"/>
    </row>
    <row r="33" spans="24:29" ht="18.75">
      <c r="X33" s="92">
        <v>2551</v>
      </c>
      <c r="Y33" s="110">
        <v>1.31</v>
      </c>
      <c r="Z33" s="111">
        <v>94.95</v>
      </c>
      <c r="AA33" s="95"/>
      <c r="AB33" s="97"/>
      <c r="AC33" s="81"/>
    </row>
    <row r="34" spans="24:29" ht="18.75">
      <c r="X34" s="92">
        <v>2552</v>
      </c>
      <c r="Y34" s="110">
        <v>1.14</v>
      </c>
      <c r="Z34" s="111">
        <v>78.3</v>
      </c>
      <c r="AA34" s="95"/>
      <c r="AB34" s="97"/>
      <c r="AC34" s="81"/>
    </row>
    <row r="35" spans="24:29" ht="18.75">
      <c r="X35" s="99">
        <v>2553</v>
      </c>
      <c r="Y35" s="112">
        <v>3.73</v>
      </c>
      <c r="Z35" s="113">
        <v>434.45</v>
      </c>
      <c r="AA35" s="95"/>
      <c r="AB35" s="97"/>
      <c r="AC35" s="81"/>
    </row>
    <row r="36" spans="24:29" ht="18.75">
      <c r="X36" s="92">
        <v>2554</v>
      </c>
      <c r="Y36" s="110">
        <v>3.27</v>
      </c>
      <c r="Z36" s="111">
        <v>400</v>
      </c>
      <c r="AA36" s="95"/>
      <c r="AB36" s="97"/>
      <c r="AC36" s="81"/>
    </row>
    <row r="37" spans="24:29" ht="18.75">
      <c r="X37" s="99">
        <v>2555</v>
      </c>
      <c r="Y37" s="114">
        <v>1.74</v>
      </c>
      <c r="Z37" s="111">
        <v>148.8</v>
      </c>
      <c r="AA37" s="95"/>
      <c r="AB37" s="97"/>
      <c r="AC37" s="81"/>
    </row>
    <row r="38" spans="24:29" ht="18.75">
      <c r="X38" s="92">
        <v>2556</v>
      </c>
      <c r="Y38" s="114">
        <v>1.56</v>
      </c>
      <c r="Z38" s="111">
        <v>115.6</v>
      </c>
      <c r="AA38" s="95"/>
      <c r="AB38" s="97"/>
      <c r="AC38" s="81"/>
    </row>
    <row r="39" spans="24:29" ht="18.75">
      <c r="X39" s="99">
        <v>2557</v>
      </c>
      <c r="Y39" s="114">
        <v>1.25</v>
      </c>
      <c r="Z39" s="111">
        <v>69</v>
      </c>
      <c r="AA39" s="95"/>
      <c r="AB39" s="97"/>
      <c r="AC39" s="81"/>
    </row>
    <row r="40" spans="24:29" ht="18.75">
      <c r="X40" s="92">
        <v>2558</v>
      </c>
      <c r="Y40" s="114">
        <v>0.79</v>
      </c>
      <c r="Z40" s="111">
        <v>33.22</v>
      </c>
      <c r="AA40" s="95"/>
      <c r="AB40" s="97"/>
      <c r="AC40" s="81"/>
    </row>
    <row r="41" spans="24:29" ht="18.75">
      <c r="X41" s="99">
        <v>2559</v>
      </c>
      <c r="Y41" s="114">
        <v>1.47</v>
      </c>
      <c r="Z41" s="111">
        <v>209.25</v>
      </c>
      <c r="AA41" s="95"/>
      <c r="AB41" s="97"/>
      <c r="AC41" s="81"/>
    </row>
    <row r="42" spans="24:29" ht="18.75">
      <c r="X42" s="92">
        <v>2560</v>
      </c>
      <c r="Y42" s="114">
        <v>0.84</v>
      </c>
      <c r="Z42" s="111">
        <v>91.8</v>
      </c>
      <c r="AA42" s="95"/>
      <c r="AB42" s="97"/>
      <c r="AC42" s="81"/>
    </row>
    <row r="43" spans="24:29" ht="18.75">
      <c r="X43" s="99">
        <v>2561</v>
      </c>
      <c r="Y43" s="114">
        <v>2.64</v>
      </c>
      <c r="Z43" s="111">
        <v>218.64</v>
      </c>
      <c r="AA43" s="95"/>
      <c r="AB43" s="97"/>
      <c r="AC43" s="81"/>
    </row>
    <row r="44" spans="24:29" ht="18.75">
      <c r="X44" s="92">
        <v>2562</v>
      </c>
      <c r="Y44" s="114">
        <v>0.73</v>
      </c>
      <c r="Z44" s="115">
        <v>50.35</v>
      </c>
      <c r="AA44" s="95"/>
      <c r="AB44" s="97"/>
      <c r="AC44" s="81"/>
    </row>
    <row r="45" spans="24:29" ht="18.75">
      <c r="X45" s="99">
        <v>2563</v>
      </c>
      <c r="Y45" s="114">
        <v>1.64</v>
      </c>
      <c r="Z45" s="116">
        <v>79.3</v>
      </c>
      <c r="AA45" s="95"/>
      <c r="AB45" s="97"/>
      <c r="AC45" s="81"/>
    </row>
    <row r="46" spans="24:29" ht="18.75">
      <c r="X46" s="92">
        <v>2564</v>
      </c>
      <c r="Y46" s="114">
        <v>0.37</v>
      </c>
      <c r="Z46" s="116">
        <v>45.11</v>
      </c>
      <c r="AA46" s="95"/>
      <c r="AB46" s="97"/>
      <c r="AC46" s="81"/>
    </row>
    <row r="47" spans="24:29" ht="18.75">
      <c r="X47" s="99">
        <v>2565</v>
      </c>
      <c r="Y47" s="114">
        <v>2.77</v>
      </c>
      <c r="Z47" s="116">
        <v>253.57</v>
      </c>
      <c r="AA47" s="95"/>
      <c r="AB47" s="97"/>
      <c r="AC47" s="81"/>
    </row>
    <row r="48" spans="24:29" ht="18.75">
      <c r="X48" s="92">
        <v>2566</v>
      </c>
      <c r="Y48" s="114">
        <v>0.67</v>
      </c>
      <c r="Z48" s="116">
        <v>59.67</v>
      </c>
      <c r="AA48" s="95"/>
      <c r="AB48" s="97"/>
      <c r="AC48" s="81"/>
    </row>
    <row r="49" spans="24:29" ht="18.75">
      <c r="X49" s="92"/>
      <c r="Y49" s="114"/>
      <c r="Z49" s="116"/>
      <c r="AA49" s="95"/>
      <c r="AB49" s="97"/>
      <c r="AC49" s="81"/>
    </row>
    <row r="50" spans="24:29" ht="18.75">
      <c r="X50" s="92"/>
      <c r="Y50" s="114"/>
      <c r="Z50" s="116"/>
      <c r="AA50" s="95"/>
      <c r="AB50" s="97"/>
      <c r="AC50" s="81"/>
    </row>
    <row r="51" spans="24:29" ht="18.75">
      <c r="X51" s="92"/>
      <c r="Y51" s="114"/>
      <c r="Z51" s="116"/>
      <c r="AA51" s="95"/>
      <c r="AB51" s="97"/>
      <c r="AC51" s="81"/>
    </row>
    <row r="52" spans="24:29" ht="18.75">
      <c r="X52" s="92"/>
      <c r="Y52" s="114"/>
      <c r="Z52" s="116"/>
      <c r="AA52" s="95"/>
      <c r="AB52" s="97"/>
      <c r="AC52" s="81"/>
    </row>
    <row r="53" spans="24:29" ht="18.75">
      <c r="X53" s="92"/>
      <c r="Y53" s="114"/>
      <c r="Z53" s="116"/>
      <c r="AA53" s="95"/>
      <c r="AB53" s="97"/>
      <c r="AC53" s="81"/>
    </row>
    <row r="54" spans="24:29" ht="18.75">
      <c r="X54" s="92"/>
      <c r="Y54" s="114"/>
      <c r="Z54" s="116"/>
      <c r="AA54" s="95"/>
      <c r="AB54" s="97"/>
      <c r="AC54" s="81"/>
    </row>
    <row r="55" spans="24:29" ht="18.75">
      <c r="X55" s="92"/>
      <c r="Y55" s="114"/>
      <c r="Z55" s="116"/>
      <c r="AA55" s="95"/>
      <c r="AB55" s="97"/>
      <c r="AC55" s="81"/>
    </row>
    <row r="56" spans="24:29" ht="18.75">
      <c r="X56" s="92"/>
      <c r="Y56" s="114"/>
      <c r="Z56" s="116"/>
      <c r="AA56" s="95"/>
      <c r="AB56" s="97"/>
      <c r="AC56" s="81"/>
    </row>
    <row r="57" spans="24:29" ht="18.75">
      <c r="X57" s="92"/>
      <c r="Y57" s="114"/>
      <c r="Z57" s="116"/>
      <c r="AA57" s="95"/>
      <c r="AB57" s="97"/>
      <c r="AC57" s="81"/>
    </row>
    <row r="58" spans="24:29" ht="18.75">
      <c r="X58" s="92"/>
      <c r="Y58" s="114"/>
      <c r="Z58" s="116"/>
      <c r="AA58" s="95"/>
      <c r="AB58" s="97"/>
      <c r="AC58" s="81"/>
    </row>
    <row r="59" spans="24:29" ht="18.75">
      <c r="X59" s="92"/>
      <c r="Y59" s="114"/>
      <c r="Z59" s="116"/>
      <c r="AA59" s="95"/>
      <c r="AB59" s="97"/>
      <c r="AC59" s="81"/>
    </row>
    <row r="60" spans="24:29" ht="18.75">
      <c r="X60" s="92"/>
      <c r="Y60" s="114"/>
      <c r="Z60" s="116"/>
      <c r="AA60" s="95"/>
      <c r="AB60" s="97"/>
      <c r="AC60" s="81"/>
    </row>
    <row r="61" spans="24:29" ht="18.75">
      <c r="X61" s="92"/>
      <c r="Y61" s="114"/>
      <c r="Z61" s="116"/>
      <c r="AA61" s="95"/>
      <c r="AB61" s="97"/>
      <c r="AC61" s="81"/>
    </row>
    <row r="62" spans="24:29" ht="18.75">
      <c r="X62" s="92"/>
      <c r="Y62" s="114"/>
      <c r="Z62" s="116"/>
      <c r="AA62" s="95"/>
      <c r="AB62" s="97"/>
      <c r="AC62" s="81"/>
    </row>
    <row r="63" spans="24:29" ht="18.75">
      <c r="X63" s="92"/>
      <c r="Y63" s="114"/>
      <c r="Z63" s="116"/>
      <c r="AA63" s="95"/>
      <c r="AB63" s="97"/>
      <c r="AC63" s="81"/>
    </row>
    <row r="64" spans="24:29" ht="18.75">
      <c r="X64" s="92"/>
      <c r="Y64" s="110"/>
      <c r="Z64" s="111"/>
      <c r="AA64" s="95"/>
      <c r="AB64" s="97"/>
      <c r="AC64" s="81"/>
    </row>
    <row r="65" spans="24:29" ht="18.75">
      <c r="X65" s="92"/>
      <c r="Y65" s="110"/>
      <c r="Z65" s="111"/>
      <c r="AA65" s="95"/>
      <c r="AB65" s="97"/>
      <c r="AC65" s="81"/>
    </row>
    <row r="66" spans="24:29" ht="18.75">
      <c r="X66" s="92"/>
      <c r="Y66" s="110"/>
      <c r="Z66" s="111"/>
      <c r="AA66" s="95"/>
      <c r="AB66" s="97"/>
      <c r="AC66" s="81"/>
    </row>
    <row r="67" spans="24:29" ht="18.75">
      <c r="X67" s="92"/>
      <c r="Y67" s="110"/>
      <c r="Z67" s="111"/>
      <c r="AA67" s="95"/>
      <c r="AB67" s="97"/>
      <c r="AC67" s="81"/>
    </row>
    <row r="68" spans="24:29" ht="18.75">
      <c r="X68" s="92"/>
      <c r="Y68" s="110"/>
      <c r="Z68" s="111"/>
      <c r="AA68" s="95"/>
      <c r="AB68" s="97"/>
      <c r="AC68" s="81"/>
    </row>
    <row r="69" spans="24:29" ht="18.75">
      <c r="X69" s="92"/>
      <c r="Y69" s="82"/>
      <c r="Z69" s="83"/>
      <c r="AA69" s="95"/>
      <c r="AB69" s="97"/>
      <c r="AC69" s="81"/>
    </row>
    <row r="70" spans="24:29" ht="18.75">
      <c r="X70" s="92"/>
      <c r="Y70" s="82"/>
      <c r="Z70" s="83"/>
      <c r="AA70" s="95"/>
      <c r="AB70" s="97"/>
      <c r="AC70" s="81"/>
    </row>
    <row r="71" spans="24:29" ht="18.75">
      <c r="X71" s="92"/>
      <c r="Y71" s="82"/>
      <c r="Z71" s="83"/>
      <c r="AA71" s="95"/>
      <c r="AB71" s="97"/>
      <c r="AC71" s="81"/>
    </row>
    <row r="72" spans="24:29" ht="18.75">
      <c r="X72" s="92"/>
      <c r="Y72" s="82"/>
      <c r="Z72" s="83"/>
      <c r="AA72" s="95"/>
      <c r="AB72" s="97"/>
      <c r="AC72" s="81"/>
    </row>
    <row r="73" spans="24:29" ht="18.75">
      <c r="X73" s="92"/>
      <c r="Y73" s="82"/>
      <c r="Z73" s="83"/>
      <c r="AA73" s="95"/>
      <c r="AB73" s="97"/>
      <c r="AC73" s="81"/>
    </row>
    <row r="74" spans="24:29" ht="18.75">
      <c r="X74" s="92"/>
      <c r="Y74" s="82"/>
      <c r="Z74" s="83"/>
      <c r="AA74" s="95"/>
      <c r="AB74" s="97"/>
      <c r="AC74" s="81"/>
    </row>
    <row r="75" spans="24:29" ht="18.75">
      <c r="X75" s="92"/>
      <c r="Y75" s="82"/>
      <c r="Z75" s="83"/>
      <c r="AA75" s="95"/>
      <c r="AB75" s="97"/>
      <c r="AC75" s="81"/>
    </row>
    <row r="76" spans="24:29" ht="18.75">
      <c r="X76" s="98"/>
      <c r="Y76" s="82"/>
      <c r="Z76" s="83"/>
      <c r="AA76" s="95"/>
      <c r="AB76" s="97"/>
      <c r="AC76" s="81"/>
    </row>
    <row r="77" spans="24:29" ht="18.75">
      <c r="X77" s="98"/>
      <c r="Y77" s="82"/>
      <c r="Z77" s="83"/>
      <c r="AA77" s="95"/>
      <c r="AB77" s="97"/>
      <c r="AC77" s="81"/>
    </row>
    <row r="78" spans="24:29" ht="18.75">
      <c r="X78" s="92"/>
      <c r="Y78" s="82"/>
      <c r="Z78" s="83"/>
      <c r="AA78" s="95"/>
      <c r="AB78" s="97"/>
      <c r="AC78" s="81"/>
    </row>
    <row r="79" spans="24:29" ht="18.75">
      <c r="X79" s="92"/>
      <c r="Y79" s="82"/>
      <c r="Z79" s="83"/>
      <c r="AA79" s="95"/>
      <c r="AB79" s="97"/>
      <c r="AC79" s="81"/>
    </row>
    <row r="80" spans="24:29" ht="18.75">
      <c r="X80" s="92"/>
      <c r="Y80" s="82"/>
      <c r="Z80" s="83"/>
      <c r="AA80" s="95"/>
      <c r="AB80" s="97"/>
      <c r="AC80" s="81"/>
    </row>
    <row r="81" spans="24:29" ht="18.75">
      <c r="X81" s="92"/>
      <c r="Y81" s="82"/>
      <c r="Z81" s="83"/>
      <c r="AA81" s="95"/>
      <c r="AB81" s="97"/>
      <c r="AC81" s="81"/>
    </row>
    <row r="82" spans="24:29" ht="18.75">
      <c r="X82" s="92"/>
      <c r="Y82" s="82"/>
      <c r="Z82" s="83"/>
      <c r="AA82" s="95"/>
      <c r="AB82" s="97"/>
      <c r="AC82" s="81"/>
    </row>
    <row r="83" spans="24:29" ht="18.75">
      <c r="X83" s="92"/>
      <c r="Y83" s="82"/>
      <c r="Z83" s="83"/>
      <c r="AA83" s="95"/>
      <c r="AB83" s="97"/>
      <c r="AC83" s="81"/>
    </row>
    <row r="84" spans="24:29" ht="18.75">
      <c r="X84" s="92"/>
      <c r="Y84" s="82"/>
      <c r="Z84" s="83"/>
      <c r="AA84" s="95"/>
      <c r="AB84" s="97"/>
      <c r="AC84" s="81"/>
    </row>
    <row r="85" spans="24:29" ht="18.75">
      <c r="X85" s="92"/>
      <c r="Y85" s="82"/>
      <c r="Z85" s="83"/>
      <c r="AA85" s="95"/>
      <c r="AB85" s="97"/>
      <c r="AC85" s="81"/>
    </row>
    <row r="86" spans="24:29" ht="18.75">
      <c r="X86" s="92"/>
      <c r="Y86" s="82"/>
      <c r="Z86" s="83"/>
      <c r="AA86" s="95"/>
      <c r="AB86" s="97"/>
      <c r="AC86" s="81"/>
    </row>
    <row r="87" spans="24:29" ht="18.75">
      <c r="X87" s="92"/>
      <c r="Y87" s="82"/>
      <c r="Z87" s="83"/>
      <c r="AA87" s="95"/>
      <c r="AB87" s="97"/>
      <c r="AC87" s="81"/>
    </row>
    <row r="88" spans="24:29" ht="18.75">
      <c r="X88" s="92"/>
      <c r="Y88" s="82"/>
      <c r="Z88" s="83"/>
      <c r="AA88" s="95"/>
      <c r="AB88" s="97"/>
      <c r="AC88" s="81"/>
    </row>
    <row r="89" spans="24:29" ht="18.75">
      <c r="X89" s="92"/>
      <c r="Y89" s="82"/>
      <c r="Z89" s="83"/>
      <c r="AA89" s="95"/>
      <c r="AB89" s="97"/>
      <c r="AC89" s="81"/>
    </row>
    <row r="90" spans="24:29" ht="18.75">
      <c r="X90" s="92"/>
      <c r="Y90" s="82"/>
      <c r="Z90" s="83"/>
      <c r="AA90" s="95"/>
      <c r="AB90" s="97"/>
      <c r="AC90" s="81"/>
    </row>
    <row r="91" spans="24:29" ht="18.75">
      <c r="X91" s="92"/>
      <c r="Y91" s="82"/>
      <c r="Z91" s="83"/>
      <c r="AA91" s="95"/>
      <c r="AB91" s="97"/>
      <c r="AC91" s="81"/>
    </row>
    <row r="92" spans="24:29" ht="18.75">
      <c r="X92" s="92"/>
      <c r="Y92" s="82"/>
      <c r="Z92" s="83"/>
      <c r="AA92" s="95"/>
      <c r="AB92" s="97"/>
      <c r="AC92" s="81"/>
    </row>
    <row r="93" spans="24:29" ht="18.75">
      <c r="X93" s="92"/>
      <c r="Y93" s="82"/>
      <c r="Z93" s="83"/>
      <c r="AA93" s="95"/>
      <c r="AB93" s="97"/>
      <c r="AC93" s="81"/>
    </row>
    <row r="94" spans="24:29" ht="18.75">
      <c r="X94" s="99"/>
      <c r="Y94" s="84"/>
      <c r="Z94" s="85"/>
      <c r="AA94" s="100"/>
      <c r="AB94" s="101"/>
      <c r="AC94" s="81"/>
    </row>
    <row r="95" spans="24:29" ht="18.75">
      <c r="X95" s="92"/>
      <c r="Y95" s="82"/>
      <c r="Z95" s="83"/>
      <c r="AA95" s="95"/>
      <c r="AB95" s="97"/>
      <c r="AC95" s="81"/>
    </row>
    <row r="96" spans="24:28" ht="18.75">
      <c r="X96" s="92"/>
      <c r="Y96" s="82"/>
      <c r="Z96" s="83"/>
      <c r="AA96" s="95"/>
      <c r="AB96" s="97"/>
    </row>
    <row r="97" spans="24:28" ht="18.75">
      <c r="X97" s="92"/>
      <c r="Y97" s="82"/>
      <c r="Z97" s="83"/>
      <c r="AA97" s="95"/>
      <c r="AB97" s="97"/>
    </row>
    <row r="98" spans="24:28" ht="18.75">
      <c r="X98" s="92"/>
      <c r="Y98" s="82"/>
      <c r="Z98" s="83"/>
      <c r="AA98" s="95"/>
      <c r="AB98" s="97"/>
    </row>
    <row r="99" spans="24:28" ht="18.75">
      <c r="X99" s="92"/>
      <c r="Y99" s="82"/>
      <c r="Z99" s="83"/>
      <c r="AA99" s="95"/>
      <c r="AB99" s="97"/>
    </row>
    <row r="100" spans="24:28" ht="18.75">
      <c r="X100" s="92"/>
      <c r="Y100" s="82"/>
      <c r="Z100" s="83"/>
      <c r="AA100" s="95"/>
      <c r="AB100" s="97"/>
    </row>
    <row r="101" spans="24:28" ht="18.75">
      <c r="X101" s="102"/>
      <c r="Y101" s="86"/>
      <c r="Z101" s="87"/>
      <c r="AA101" s="103"/>
      <c r="AB101" s="10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2010-06-10T03:45:31Z</cp:lastPrinted>
  <dcterms:created xsi:type="dcterms:W3CDTF">1997-09-23T07:27:45Z</dcterms:created>
  <dcterms:modified xsi:type="dcterms:W3CDTF">2024-06-11T04:18:33Z</dcterms:modified>
  <cp:category/>
  <cp:version/>
  <cp:contentType/>
  <cp:contentStatus/>
</cp:coreProperties>
</file>