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<sst xmlns="http://schemas.openxmlformats.org/spreadsheetml/2006/main" count="29" uniqueCount="24">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</sst>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 horizontal="center" vertical="center"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236" fontId="53" fillId="33" borderId="18" xfId="0" applyNumberFormat="1" applyFont="1" applyFill="1" applyBorder="1" applyAlignment="1" applyProtection="1">
      <alignment horizontal="center" vertical="center"/>
      <protection/>
    </xf>
    <xf numFmtId="236" fontId="53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125"/>
          <c:w val="0.860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'W.17-H.05'!$A$7:$A$50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'W.17-H.05'!$N$7:$N$50</c:f>
              <c:numCache>
                <c:ptCount val="44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133.54000000000002</c:v>
                </c:pt>
                <c:pt idx="40">
                  <c:v>107.09</c:v>
                </c:pt>
                <c:pt idx="41">
                  <c:v>150.16017600000012</c:v>
                </c:pt>
                <c:pt idx="42">
                  <c:v>224.85902400000018</c:v>
                </c:pt>
                <c:pt idx="43">
                  <c:v>114.71500800000008</c:v>
                </c:pt>
              </c:numCache>
            </c:numRef>
          </c:val>
        </c:ser>
        <c:gapWidth val="100"/>
        <c:axId val="8441790"/>
        <c:axId val="8867247"/>
      </c:barChart>
      <c:lineChart>
        <c:grouping val="standard"/>
        <c:varyColors val="0"/>
        <c:ser>
          <c:idx val="1"/>
          <c:order val="1"/>
          <c:tx>
            <c:v>ค่าเฉลี่ย 182.8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'W.17-H.05'!$A$7:$A$49</c:f>
              <c:numCach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'W.17-H.05'!$P$7:$P$49</c:f>
              <c:numCache>
                <c:ptCount val="43"/>
                <c:pt idx="0">
                  <c:v>182.8193801904762</c:v>
                </c:pt>
                <c:pt idx="1">
                  <c:v>182.8193801904762</c:v>
                </c:pt>
                <c:pt idx="2">
                  <c:v>182.8193801904762</c:v>
                </c:pt>
                <c:pt idx="3">
                  <c:v>182.8193801904762</c:v>
                </c:pt>
                <c:pt idx="4">
                  <c:v>182.8193801904762</c:v>
                </c:pt>
                <c:pt idx="5">
                  <c:v>182.8193801904762</c:v>
                </c:pt>
                <c:pt idx="6">
                  <c:v>182.8193801904762</c:v>
                </c:pt>
                <c:pt idx="7">
                  <c:v>182.8193801904762</c:v>
                </c:pt>
                <c:pt idx="8">
                  <c:v>182.8193801904762</c:v>
                </c:pt>
                <c:pt idx="9">
                  <c:v>182.8193801904762</c:v>
                </c:pt>
                <c:pt idx="10">
                  <c:v>182.8193801904762</c:v>
                </c:pt>
                <c:pt idx="11">
                  <c:v>182.8193801904762</c:v>
                </c:pt>
                <c:pt idx="12">
                  <c:v>182.8193801904762</c:v>
                </c:pt>
                <c:pt idx="13">
                  <c:v>182.8193801904762</c:v>
                </c:pt>
                <c:pt idx="14">
                  <c:v>182.8193801904762</c:v>
                </c:pt>
                <c:pt idx="15">
                  <c:v>182.8193801904762</c:v>
                </c:pt>
                <c:pt idx="16">
                  <c:v>182.8193801904762</c:v>
                </c:pt>
                <c:pt idx="17">
                  <c:v>182.8193801904762</c:v>
                </c:pt>
                <c:pt idx="18">
                  <c:v>182.8193801904762</c:v>
                </c:pt>
                <c:pt idx="19">
                  <c:v>182.8193801904762</c:v>
                </c:pt>
                <c:pt idx="20">
                  <c:v>182.8193801904762</c:v>
                </c:pt>
                <c:pt idx="21">
                  <c:v>182.8193801904762</c:v>
                </c:pt>
                <c:pt idx="22">
                  <c:v>182.8193801904762</c:v>
                </c:pt>
                <c:pt idx="23">
                  <c:v>182.8193801904762</c:v>
                </c:pt>
                <c:pt idx="24">
                  <c:v>182.8193801904762</c:v>
                </c:pt>
                <c:pt idx="25">
                  <c:v>182.8193801904762</c:v>
                </c:pt>
                <c:pt idx="26">
                  <c:v>182.8193801904762</c:v>
                </c:pt>
                <c:pt idx="27">
                  <c:v>182.8193801904762</c:v>
                </c:pt>
                <c:pt idx="28">
                  <c:v>182.8193801904762</c:v>
                </c:pt>
                <c:pt idx="29">
                  <c:v>182.8193801904762</c:v>
                </c:pt>
                <c:pt idx="30">
                  <c:v>182.8193801904762</c:v>
                </c:pt>
                <c:pt idx="31">
                  <c:v>182.8193801904762</c:v>
                </c:pt>
                <c:pt idx="32">
                  <c:v>182.8193801904762</c:v>
                </c:pt>
                <c:pt idx="33">
                  <c:v>182.8193801904762</c:v>
                </c:pt>
                <c:pt idx="34">
                  <c:v>182.8193801904762</c:v>
                </c:pt>
                <c:pt idx="35">
                  <c:v>182.8193801904762</c:v>
                </c:pt>
                <c:pt idx="36">
                  <c:v>182.8193801904762</c:v>
                </c:pt>
                <c:pt idx="37">
                  <c:v>182.8193801904762</c:v>
                </c:pt>
                <c:pt idx="38">
                  <c:v>182.8193801904762</c:v>
                </c:pt>
                <c:pt idx="39">
                  <c:v>182.8193801904762</c:v>
                </c:pt>
                <c:pt idx="40">
                  <c:v>182.8193801904762</c:v>
                </c:pt>
                <c:pt idx="41">
                  <c:v>182.8193801904762</c:v>
                </c:pt>
              </c:numCache>
            </c:numRef>
          </c:val>
          <c:smooth val="0"/>
        </c:ser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867247"/>
        <c:crossesAt val="0"/>
        <c:auto val="1"/>
        <c:lblOffset val="100"/>
        <c:tickLblSkip val="1"/>
        <c:noMultiLvlLbl val="0"/>
      </c:catAx>
      <c:valAx>
        <c:axId val="886724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179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5"/>
          <c:y val="0.879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5"/>
  <sheetViews>
    <sheetView showGridLines="0" zoomScalePageLayoutView="0" workbookViewId="0" topLeftCell="A7">
      <selection activeCell="N51" sqref="N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23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22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+N7*1000000/(365*86400)</f>
        <v>4.415271435819381</v>
      </c>
      <c r="P7" s="40">
        <f>$N$56</f>
        <v>182.8193801904762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8">+N8*1000000/(365*86400)</f>
        <v>7.641108574327753</v>
      </c>
      <c r="P8" s="40">
        <f aca="true" t="shared" si="2" ref="P8:P48">$N$56</f>
        <v>182.8193801904762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4.61218924403856</v>
      </c>
      <c r="P9" s="40">
        <f t="shared" si="2"/>
        <v>182.8193801904762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2.7739726027397253</v>
      </c>
      <c r="P10" s="40">
        <f t="shared" si="2"/>
        <v>182.8193801904762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3.1459284627092847</v>
      </c>
      <c r="P11" s="40">
        <f t="shared" si="2"/>
        <v>182.8193801904762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5.489916286149164</v>
      </c>
      <c r="P12" s="40">
        <f t="shared" si="2"/>
        <v>182.8193801904762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5.082762557077626</v>
      </c>
      <c r="P13" s="40">
        <f t="shared" si="2"/>
        <v>182.8193801904762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7.2751775748351095</v>
      </c>
      <c r="P14" s="40">
        <f t="shared" si="2"/>
        <v>182.8193801904762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7.959474885844749</v>
      </c>
      <c r="P15" s="40">
        <f t="shared" si="2"/>
        <v>182.8193801904762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4.53259766615931</v>
      </c>
      <c r="P16" s="40">
        <f t="shared" si="2"/>
        <v>182.8193801904762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3.5372272957889397</v>
      </c>
      <c r="P17" s="40">
        <f t="shared" si="2"/>
        <v>182.8193801904762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3.441780821917808</v>
      </c>
      <c r="P18" s="40">
        <f t="shared" si="2"/>
        <v>182.8193801904762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1.9000507356671739</v>
      </c>
      <c r="P19" s="40">
        <f t="shared" si="2"/>
        <v>182.8193801904762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3.3685312024353125</v>
      </c>
      <c r="P20" s="40">
        <f t="shared" si="2"/>
        <v>182.8193801904762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11.26744038559107</v>
      </c>
      <c r="P21" s="40">
        <f t="shared" si="2"/>
        <v>182.8193801904762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7.914446981227803</v>
      </c>
      <c r="P22" s="40">
        <f t="shared" si="2"/>
        <v>182.8193801904762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7.620782597666158</v>
      </c>
      <c r="P23" s="40">
        <f t="shared" si="2"/>
        <v>182.8193801904762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3.4161276002029433</v>
      </c>
      <c r="P24" s="40">
        <f t="shared" si="2"/>
        <v>182.8193801904762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2.1856608320649413</v>
      </c>
      <c r="P25" s="40">
        <f t="shared" si="2"/>
        <v>182.8193801904762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6.001839167935057</v>
      </c>
      <c r="P26" s="40">
        <f t="shared" si="2"/>
        <v>182.8193801904762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5.454147640791476</v>
      </c>
      <c r="P27" s="40">
        <f t="shared" si="2"/>
        <v>182.8193801904762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5.405885337392187</v>
      </c>
      <c r="P28" s="40">
        <f t="shared" si="2"/>
        <v>182.8193801904762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8.511827752409944</v>
      </c>
      <c r="P29" s="40">
        <f t="shared" si="2"/>
        <v>182.8193801904762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4.628139269406393</v>
      </c>
      <c r="P30" s="40">
        <f t="shared" si="2"/>
        <v>182.8193801904762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3.661878488077118</v>
      </c>
      <c r="P31" s="40">
        <f t="shared" si="2"/>
        <v>182.8193801904762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10.578958904109589</v>
      </c>
      <c r="P32" s="40">
        <f t="shared" si="2"/>
        <v>182.8193801904762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9.964602739726029</v>
      </c>
      <c r="P33" s="40">
        <f t="shared" si="2"/>
        <v>182.8193801904762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3.303232876712329</v>
      </c>
      <c r="P34" s="40">
        <f t="shared" si="2"/>
        <v>182.8193801904762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6.850767123287672</v>
      </c>
      <c r="P35" s="40">
        <f t="shared" si="2"/>
        <v>182.8193801904762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4.2956164383561655</v>
      </c>
      <c r="P36" s="40">
        <f t="shared" si="2"/>
        <v>182.8193801904762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6.708904109589042</v>
      </c>
      <c r="P37" s="40">
        <f t="shared" si="2"/>
        <v>182.8193801904762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16.544657534246575</v>
      </c>
      <c r="P38" s="40">
        <f t="shared" si="2"/>
        <v>182.8193801904762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7.7145753424657535</v>
      </c>
      <c r="P39" s="40">
        <f t="shared" si="2"/>
        <v>182.8193801904762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8.026246575342466</v>
      </c>
      <c r="P40" s="40">
        <f t="shared" si="2"/>
        <v>182.8193801904762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4.298136986301369</v>
      </c>
      <c r="P41" s="40">
        <f t="shared" si="2"/>
        <v>182.8193801904762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 aca="true" t="shared" si="3" ref="N42:N47">SUM(B42:M42)</f>
        <v>55.21</v>
      </c>
      <c r="O42" s="39">
        <f t="shared" si="1"/>
        <v>1.7506976154236429</v>
      </c>
      <c r="P42" s="40">
        <f t="shared" si="2"/>
        <v>182.8193801904762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 t="shared" si="3"/>
        <v>183.81</v>
      </c>
      <c r="O43" s="39">
        <f t="shared" si="1"/>
        <v>5.828576864535768</v>
      </c>
      <c r="P43" s="40">
        <f t="shared" si="2"/>
        <v>182.8193801904762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 t="shared" si="3"/>
        <v>229.92</v>
      </c>
      <c r="O44" s="39">
        <f t="shared" si="1"/>
        <v>7.290715372907154</v>
      </c>
      <c r="P44" s="40">
        <f t="shared" si="2"/>
        <v>182.8193801904762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 t="shared" si="3"/>
        <v>210.95000000000002</v>
      </c>
      <c r="O45" s="39">
        <f t="shared" si="1"/>
        <v>6.689180618975141</v>
      </c>
      <c r="P45" s="40">
        <f t="shared" si="2"/>
        <v>182.8193801904762</v>
      </c>
      <c r="Q45" s="41"/>
    </row>
    <row r="46" spans="1:17" ht="15" customHeight="1">
      <c r="A46" s="33">
        <v>2562</v>
      </c>
      <c r="B46" s="37">
        <v>4.59</v>
      </c>
      <c r="C46" s="37">
        <v>5.14</v>
      </c>
      <c r="D46" s="37">
        <v>6.28</v>
      </c>
      <c r="E46" s="37">
        <v>16.54</v>
      </c>
      <c r="F46" s="37">
        <v>39.88</v>
      </c>
      <c r="G46" s="37">
        <v>26.8</v>
      </c>
      <c r="H46" s="37">
        <v>16.92</v>
      </c>
      <c r="I46" s="37">
        <v>10.93</v>
      </c>
      <c r="J46" s="37">
        <v>2.08</v>
      </c>
      <c r="K46" s="37">
        <v>1.31</v>
      </c>
      <c r="L46" s="37">
        <v>1.1</v>
      </c>
      <c r="M46" s="37">
        <v>1.97</v>
      </c>
      <c r="N46" s="38">
        <f t="shared" si="3"/>
        <v>133.54000000000002</v>
      </c>
      <c r="O46" s="39">
        <f t="shared" si="1"/>
        <v>4.234525621511923</v>
      </c>
      <c r="P46" s="40">
        <f t="shared" si="2"/>
        <v>182.8193801904762</v>
      </c>
      <c r="Q46" s="41"/>
    </row>
    <row r="47" spans="1:17" ht="15" customHeight="1">
      <c r="A47" s="33">
        <v>2563</v>
      </c>
      <c r="B47" s="37">
        <v>0.94</v>
      </c>
      <c r="C47" s="37">
        <v>0.99</v>
      </c>
      <c r="D47" s="37">
        <v>4.46</v>
      </c>
      <c r="E47" s="37">
        <v>14.57</v>
      </c>
      <c r="F47" s="37">
        <v>37.98</v>
      </c>
      <c r="G47" s="37">
        <v>18.88</v>
      </c>
      <c r="H47" s="37">
        <v>12.68</v>
      </c>
      <c r="I47" s="37">
        <v>7.93</v>
      </c>
      <c r="J47" s="37">
        <v>4.2</v>
      </c>
      <c r="K47" s="37">
        <v>2.55</v>
      </c>
      <c r="L47" s="37">
        <v>1.05</v>
      </c>
      <c r="M47" s="37">
        <v>0.86</v>
      </c>
      <c r="N47" s="38">
        <f t="shared" si="3"/>
        <v>107.09</v>
      </c>
      <c r="O47" s="39">
        <f t="shared" si="1"/>
        <v>3.3958016235413497</v>
      </c>
      <c r="P47" s="40">
        <f t="shared" si="2"/>
        <v>182.8193801904762</v>
      </c>
      <c r="Q47" s="41"/>
    </row>
    <row r="48" spans="1:17" ht="15" customHeight="1">
      <c r="A48" s="33">
        <v>2564</v>
      </c>
      <c r="B48" s="37">
        <v>2.507328000000003</v>
      </c>
      <c r="C48" s="37">
        <v>1.2005280000000007</v>
      </c>
      <c r="D48" s="37">
        <v>8.750592000000008</v>
      </c>
      <c r="E48" s="37">
        <v>21.123935999999986</v>
      </c>
      <c r="F48" s="37">
        <v>27.114912000000025</v>
      </c>
      <c r="G48" s="37">
        <v>30.621888000000034</v>
      </c>
      <c r="H48" s="37">
        <v>26.134272000000024</v>
      </c>
      <c r="I48" s="37">
        <v>15.901920000000016</v>
      </c>
      <c r="J48" s="37">
        <v>7.404480000000007</v>
      </c>
      <c r="K48" s="37">
        <v>2.6403840000000023</v>
      </c>
      <c r="L48" s="37">
        <v>3.3168960000000016</v>
      </c>
      <c r="M48" s="37">
        <v>3.443040000000002</v>
      </c>
      <c r="N48" s="38">
        <f>SUM(B48:M48)</f>
        <v>150.16017600000012</v>
      </c>
      <c r="O48" s="39">
        <f t="shared" si="1"/>
        <v>4.761547945205483</v>
      </c>
      <c r="P48" s="40">
        <f t="shared" si="2"/>
        <v>182.8193801904762</v>
      </c>
      <c r="Q48" s="41"/>
    </row>
    <row r="49" spans="1:16" ht="15" customHeight="1">
      <c r="A49" s="33">
        <v>2565</v>
      </c>
      <c r="B49" s="37">
        <v>2.3837760000000014</v>
      </c>
      <c r="C49" s="37">
        <v>25.319519999999994</v>
      </c>
      <c r="D49" s="37">
        <v>3.6348480000000007</v>
      </c>
      <c r="E49" s="37">
        <v>7.806240000000003</v>
      </c>
      <c r="F49" s="37">
        <v>54.50371199999999</v>
      </c>
      <c r="G49" s="37">
        <v>52.341552000000114</v>
      </c>
      <c r="H49" s="37">
        <v>37.137312000000044</v>
      </c>
      <c r="I49" s="37">
        <v>16.285536000000008</v>
      </c>
      <c r="J49" s="37">
        <v>9.887616000000003</v>
      </c>
      <c r="K49" s="37">
        <v>6.7772160000000055</v>
      </c>
      <c r="L49" s="37">
        <v>4.903200000000004</v>
      </c>
      <c r="M49" s="37">
        <v>3.8784960000000015</v>
      </c>
      <c r="N49" s="38">
        <f>SUM(B49:M49)</f>
        <v>224.85902400000018</v>
      </c>
      <c r="O49" s="39">
        <f>+N49*1000000/(365*86400)</f>
        <v>7.130232876712334</v>
      </c>
      <c r="P49" s="40"/>
    </row>
    <row r="50" spans="1:16" ht="15" customHeight="1">
      <c r="A50" s="48">
        <v>2566</v>
      </c>
      <c r="B50" s="49">
        <v>3.019680000000001</v>
      </c>
      <c r="C50" s="49">
        <v>6.479136000000005</v>
      </c>
      <c r="D50" s="49">
        <v>4.043520000000004</v>
      </c>
      <c r="E50" s="49">
        <v>5.299776000000004</v>
      </c>
      <c r="F50" s="49">
        <v>10.905408000000007</v>
      </c>
      <c r="G50" s="49">
        <v>31.38393600000003</v>
      </c>
      <c r="H50" s="49">
        <v>39.74054400000003</v>
      </c>
      <c r="I50" s="49">
        <v>7.560864000000002</v>
      </c>
      <c r="J50" s="49">
        <v>4.075488000000003</v>
      </c>
      <c r="K50" s="49">
        <v>2.206656000000001</v>
      </c>
      <c r="L50" s="49"/>
      <c r="M50" s="49"/>
      <c r="N50" s="50">
        <f>SUM(B50:M50)</f>
        <v>114.71500800000008</v>
      </c>
      <c r="O50" s="51">
        <f>+N50*1000000/(365*86400)</f>
        <v>3.637589041095893</v>
      </c>
      <c r="P50" s="47"/>
    </row>
    <row r="51" spans="1:16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51"/>
      <c r="P51" s="47"/>
    </row>
    <row r="52" spans="1:16" ht="1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51"/>
      <c r="P52" s="47"/>
    </row>
    <row r="53" spans="1:16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51"/>
      <c r="P53" s="47"/>
    </row>
    <row r="54" spans="1:16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51"/>
      <c r="P54" s="47"/>
    </row>
    <row r="55" spans="1:17" ht="15" customHeight="1">
      <c r="A55" s="36" t="s">
        <v>19</v>
      </c>
      <c r="B55" s="46">
        <f>MAX(B7:B48)</f>
        <v>9.52</v>
      </c>
      <c r="C55" s="46">
        <f aca="true" t="shared" si="4" ref="C55:M55">MAX(C7:C48)</f>
        <v>32.207328</v>
      </c>
      <c r="D55" s="46">
        <f t="shared" si="4"/>
        <v>41.67</v>
      </c>
      <c r="E55" s="46">
        <f t="shared" si="4"/>
        <v>52.24</v>
      </c>
      <c r="F55" s="46">
        <f t="shared" si="4"/>
        <v>126.062784</v>
      </c>
      <c r="G55" s="46">
        <f t="shared" si="4"/>
        <v>147.343104</v>
      </c>
      <c r="H55" s="46">
        <f t="shared" si="4"/>
        <v>101.10009600000004</v>
      </c>
      <c r="I55" s="46">
        <f t="shared" si="4"/>
        <v>35.477</v>
      </c>
      <c r="J55" s="46">
        <f t="shared" si="4"/>
        <v>21.629</v>
      </c>
      <c r="K55" s="46">
        <f t="shared" si="4"/>
        <v>14.12</v>
      </c>
      <c r="L55" s="46">
        <f t="shared" si="4"/>
        <v>8.69</v>
      </c>
      <c r="M55" s="46">
        <f t="shared" si="4"/>
        <v>8.081855999999997</v>
      </c>
      <c r="N55" s="46">
        <f>MAX(N7:N48)</f>
        <v>521.7523199999999</v>
      </c>
      <c r="O55" s="39">
        <f>+N55*1000000/(365*86400)</f>
        <v>16.544657534246575</v>
      </c>
      <c r="P55" s="41"/>
      <c r="Q55" s="41"/>
    </row>
    <row r="56" spans="1:17" ht="15" customHeight="1">
      <c r="A56" s="36" t="s">
        <v>16</v>
      </c>
      <c r="B56" s="46">
        <f>AVERAGE(B7:B48)</f>
        <v>3.7357558095238104</v>
      </c>
      <c r="C56" s="46">
        <f aca="true" t="shared" si="5" ref="C56:M56">AVERAGE(C7:C48)</f>
        <v>11.360099619047618</v>
      </c>
      <c r="D56" s="46">
        <f t="shared" si="5"/>
        <v>10.85194780952381</v>
      </c>
      <c r="E56" s="46">
        <f t="shared" si="5"/>
        <v>15.205485714285718</v>
      </c>
      <c r="F56" s="46">
        <f t="shared" si="5"/>
        <v>32.225589523809525</v>
      </c>
      <c r="G56" s="46">
        <f t="shared" si="5"/>
        <v>45.588822476190494</v>
      </c>
      <c r="H56" s="46">
        <f t="shared" si="5"/>
        <v>28.526714857142863</v>
      </c>
      <c r="I56" s="46">
        <f t="shared" si="5"/>
        <v>16.157323238095234</v>
      </c>
      <c r="J56" s="46">
        <f t="shared" si="5"/>
        <v>8.131006476190473</v>
      </c>
      <c r="K56" s="46">
        <f t="shared" si="5"/>
        <v>5.256704952380953</v>
      </c>
      <c r="L56" s="46">
        <f t="shared" si="5"/>
        <v>2.9794205714285704</v>
      </c>
      <c r="M56" s="46">
        <f t="shared" si="5"/>
        <v>2.800509142857143</v>
      </c>
      <c r="N56" s="46">
        <f>SUM(B56:M56)</f>
        <v>182.8193801904762</v>
      </c>
      <c r="O56" s="39">
        <f>+N56*1000000/(365*86400)</f>
        <v>5.797164516440772</v>
      </c>
      <c r="P56" s="41"/>
      <c r="Q56" s="41"/>
    </row>
    <row r="57" spans="1:17" ht="15" customHeight="1">
      <c r="A57" s="36" t="s">
        <v>20</v>
      </c>
      <c r="B57" s="46">
        <f>MIN(B7:B48)</f>
        <v>0</v>
      </c>
      <c r="C57" s="46">
        <f aca="true" t="shared" si="6" ref="C57:M57">MIN(C7:C48)</f>
        <v>0.99</v>
      </c>
      <c r="D57" s="46">
        <f t="shared" si="6"/>
        <v>1.3193279999999998</v>
      </c>
      <c r="E57" s="46">
        <f t="shared" si="6"/>
        <v>2.85</v>
      </c>
      <c r="F57" s="46">
        <f t="shared" si="6"/>
        <v>8.19</v>
      </c>
      <c r="G57" s="46">
        <f t="shared" si="6"/>
        <v>11.17</v>
      </c>
      <c r="H57" s="46">
        <f t="shared" si="6"/>
        <v>5.474</v>
      </c>
      <c r="I57" s="46">
        <f t="shared" si="6"/>
        <v>3.062</v>
      </c>
      <c r="J57" s="46">
        <f t="shared" si="6"/>
        <v>1.158</v>
      </c>
      <c r="K57" s="46">
        <f t="shared" si="6"/>
        <v>0.426</v>
      </c>
      <c r="L57" s="46">
        <f t="shared" si="6"/>
        <v>0</v>
      </c>
      <c r="M57" s="46">
        <f t="shared" si="6"/>
        <v>0.337</v>
      </c>
      <c r="N57" s="46">
        <f>MIN(N7:N48)</f>
        <v>55.21</v>
      </c>
      <c r="O57" s="39">
        <f>+N57*1000000/(365*86400)</f>
        <v>1.7506976154236429</v>
      </c>
      <c r="P57" s="41"/>
      <c r="Q57" s="41"/>
    </row>
    <row r="58" spans="1:15" ht="21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2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24.75" customHeight="1">
      <c r="A66" s="27"/>
      <c r="B66" s="28"/>
      <c r="C66" s="29"/>
      <c r="D66" s="26"/>
      <c r="E66" s="28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spans="1:15" ht="24.75" customHeight="1">
      <c r="A68" s="27"/>
      <c r="B68" s="28"/>
      <c r="C68" s="28"/>
      <c r="D68" s="28"/>
      <c r="E68" s="26"/>
      <c r="F68" s="28"/>
      <c r="G68" s="28"/>
      <c r="H68" s="28"/>
      <c r="I68" s="28"/>
      <c r="J68" s="28"/>
      <c r="K68" s="28"/>
      <c r="L68" s="28"/>
      <c r="M68" s="28"/>
      <c r="N68" s="30"/>
      <c r="O68" s="26"/>
    </row>
    <row r="69" spans="1:15" ht="24.75" customHeight="1">
      <c r="A69" s="27"/>
      <c r="B69" s="28"/>
      <c r="C69" s="28"/>
      <c r="D69" s="28"/>
      <c r="E69" s="26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/>
    <row r="87" ht="18" customHeight="1"/>
    <row r="88" ht="18" customHeight="1"/>
    <row r="89" ht="18" customHeight="1"/>
    <row r="90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2016-07-13T07:06:59Z</cp:lastPrinted>
  <dcterms:created xsi:type="dcterms:W3CDTF">1994-01-31T08:04:27Z</dcterms:created>
  <dcterms:modified xsi:type="dcterms:W3CDTF">2024-02-20T03:27:49Z</dcterms:modified>
  <cp:category/>
  <cp:version/>
  <cp:contentType/>
  <cp:contentStatus/>
</cp:coreProperties>
</file>