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6a" sheetId="1" r:id="rId1"/>
    <sheet name="W.16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<sst xmlns="http://schemas.openxmlformats.org/spreadsheetml/2006/main" count="53" uniqueCount="28">
  <si>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</si>
  <si>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</si>
  <si>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สถานี :  W.16A  แม่น้ำวัง  บ้านไฮ  อ.แจ้ห่ม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</si>
  <si>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</si>
  <si>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</si>
  <si>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</si>
  <si>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</si>
  <si>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</si>
  <si>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</si>
  <si>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</si>
  <si>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</si>
  <si>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</si>
  <si>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</si>
  <si>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</si>
  <si>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</si>
  <si>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</si>
  <si>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</si>
  <si>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</si>
  <si>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</si>
  <si>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</si>
  <si>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</si>
  <si>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</si>
  <si>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</si>
  <si>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</si>
  <si>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</si>
  <si>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6"/>
        <rFont val="TH SarabunPSK"/>
        <family val="2"/>
      </rPr>
      <t xml:space="preserve"> 1.ปีน้ำเริ่มตั้งแต่ 1 เม.ย. ถึง 31 มี.ค. ของปีต่อไป</t>
    </r>
  </si>
  <si>
    <t>พื้นที่รับน้ำ   1,392 ตร.กม.</t>
  </si>
  <si>
    <t>ตลิ่งฝั่งซ้าย 310.03 ม.(ร.ท.ก.) ตลิ่งฝั่งขวา  310.44 ม.(ร.ท.ก.) ท้องน้ำ   ม.(ร.ท.ก.) ศูนย์เสาระดับน้ำ  304.00 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</si>
</sst>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_);\(0.00\)"/>
    <numFmt numFmtId="183" formatCode="mmm\-yyyy"/>
    <numFmt numFmtId="184" formatCode="0.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78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78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6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6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33" borderId="21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3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2" fontId="7" fillId="34" borderId="30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2" fontId="7" fillId="34" borderId="31" xfId="0" applyNumberFormat="1" applyFont="1" applyFill="1" applyBorder="1" applyAlignment="1">
      <alignment horizontal="right"/>
    </xf>
    <xf numFmtId="2" fontId="7" fillId="35" borderId="31" xfId="0" applyNumberFormat="1" applyFont="1" applyFill="1" applyBorder="1" applyAlignment="1">
      <alignment horizontal="right"/>
    </xf>
    <xf numFmtId="2" fontId="7" fillId="34" borderId="19" xfId="0" applyNumberFormat="1" applyFont="1" applyFill="1" applyBorder="1" applyAlignment="1">
      <alignment horizontal="right"/>
    </xf>
    <xf numFmtId="2" fontId="7" fillId="35" borderId="19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0" fontId="7" fillId="35" borderId="33" xfId="0" applyNumberFormat="1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" fontId="7" fillId="36" borderId="31" xfId="0" applyNumberFormat="1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182" fontId="7" fillId="35" borderId="30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14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16" fontId="7" fillId="0" borderId="34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1" fontId="17" fillId="36" borderId="10" xfId="0" applyNumberFormat="1" applyFont="1" applyFill="1" applyBorder="1" applyAlignment="1">
      <alignment horizontal="center" vertical="center"/>
    </xf>
    <xf numFmtId="1" fontId="17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5"/>
          <c:w val="0.839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'W.16A'!$X$5:$X$33</c:f>
              <c:numCache/>
            </c:numRef>
          </c:cat>
          <c:val>
            <c:numRef>
              <c:f>'W.16A'!$Y$5:$Y$33</c:f>
              <c:numCache/>
            </c:numRef>
          </c:val>
        </c:ser>
        <c:axId val="19399275"/>
        <c:axId val="40375748"/>
      </c:barChart>
      <c:catAx>
        <c:axId val="19399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0375748"/>
        <c:crosses val="autoZero"/>
        <c:auto val="1"/>
        <c:lblOffset val="100"/>
        <c:tickLblSkip val="1"/>
        <c:noMultiLvlLbl val="0"/>
      </c:catAx>
      <c:valAx>
        <c:axId val="4037574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39927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1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7725"/>
          <c:w val="0.795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'W.16A'!$X$5:$X$33</c:f>
              <c:numCache/>
            </c:numRef>
          </c:cat>
          <c:val>
            <c:numRef>
              <c:f>'W.16A'!$Z$5:$Z$33</c:f>
              <c:numCache/>
            </c:numRef>
          </c:val>
        </c:ser>
        <c:axId val="27837413"/>
        <c:axId val="49210126"/>
      </c:barChart>
      <c:catAx>
        <c:axId val="2783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9210126"/>
        <c:crosses val="autoZero"/>
        <c:auto val="1"/>
        <c:lblOffset val="100"/>
        <c:tickLblSkip val="1"/>
        <c:noMultiLvlLbl val="0"/>
      </c:catAx>
      <c:valAx>
        <c:axId val="4921012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83741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PageLayoutView="0" workbookViewId="0" topLeftCell="A28">
      <selection activeCell="T42" sqref="T42"/>
    </sheetView>
  </sheetViews>
  <sheetFormatPr defaultColWidth="9.33203125" defaultRowHeight="21"/>
  <cols>
    <col min="1" max="1" width="6.66015625" style="1" customWidth="1"/>
    <col min="2" max="2" width="7.83203125" style="6" customWidth="1"/>
    <col min="3" max="3" width="8.5" style="6" customWidth="1"/>
    <col min="4" max="4" width="8.16015625" style="11" customWidth="1"/>
    <col min="5" max="5" width="7.83203125" style="1" customWidth="1"/>
    <col min="6" max="6" width="8.16015625" style="6" customWidth="1"/>
    <col min="7" max="7" width="8.66015625" style="11" customWidth="1"/>
    <col min="8" max="8" width="8" style="6" customWidth="1"/>
    <col min="9" max="9" width="8.33203125" style="6" customWidth="1"/>
    <col min="10" max="10" width="8.16015625" style="11" customWidth="1"/>
    <col min="11" max="12" width="8.5" style="6" customWidth="1"/>
    <col min="13" max="13" width="8.832031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9"/>
      <c r="N3" s="20"/>
      <c r="O3" s="20"/>
      <c r="AO3" s="21"/>
      <c r="AP3" s="22"/>
    </row>
    <row r="4" spans="1:42" ht="22.5" customHeight="1">
      <c r="A4" s="23" t="s">
        <v>27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O4" s="21"/>
      <c r="AP4" s="22"/>
    </row>
    <row r="5" spans="1:42" ht="18.75">
      <c r="A5" s="29"/>
      <c r="B5" s="30" t="s">
        <v>3</v>
      </c>
      <c r="C5" s="31"/>
      <c r="D5" s="32"/>
      <c r="E5" s="33"/>
      <c r="F5" s="33"/>
      <c r="G5" s="34"/>
      <c r="H5" s="35" t="s">
        <v>4</v>
      </c>
      <c r="I5" s="33"/>
      <c r="J5" s="36"/>
      <c r="K5" s="33"/>
      <c r="L5" s="33"/>
      <c r="M5" s="37"/>
      <c r="N5" s="38" t="s">
        <v>5</v>
      </c>
      <c r="O5" s="39"/>
      <c r="Q5" s="6">
        <v>304</v>
      </c>
      <c r="AO5" s="21"/>
      <c r="AP5" s="22"/>
    </row>
    <row r="6" spans="1:42" ht="18.75">
      <c r="A6" s="40" t="s">
        <v>6</v>
      </c>
      <c r="B6" s="41" t="s">
        <v>7</v>
      </c>
      <c r="C6" s="42"/>
      <c r="D6" s="43"/>
      <c r="E6" s="41" t="s">
        <v>8</v>
      </c>
      <c r="F6" s="44"/>
      <c r="G6" s="43"/>
      <c r="H6" s="41" t="s">
        <v>7</v>
      </c>
      <c r="I6" s="44"/>
      <c r="J6" s="43"/>
      <c r="K6" s="41" t="s">
        <v>8</v>
      </c>
      <c r="L6" s="44"/>
      <c r="M6" s="45"/>
      <c r="N6" s="46" t="s">
        <v>1</v>
      </c>
      <c r="O6" s="41"/>
      <c r="AO6" s="21"/>
      <c r="AP6" s="22"/>
    </row>
    <row r="7" spans="1:42" s="6" customFormat="1" ht="18.75">
      <c r="A7" s="47" t="s">
        <v>9</v>
      </c>
      <c r="B7" s="48" t="s">
        <v>10</v>
      </c>
      <c r="C7" s="48" t="s">
        <v>11</v>
      </c>
      <c r="D7" s="49" t="s">
        <v>12</v>
      </c>
      <c r="E7" s="48" t="s">
        <v>10</v>
      </c>
      <c r="F7" s="48" t="s">
        <v>11</v>
      </c>
      <c r="G7" s="49" t="s">
        <v>12</v>
      </c>
      <c r="H7" s="48" t="s">
        <v>10</v>
      </c>
      <c r="I7" s="48" t="s">
        <v>11</v>
      </c>
      <c r="J7" s="49" t="s">
        <v>12</v>
      </c>
      <c r="K7" s="48" t="s">
        <v>10</v>
      </c>
      <c r="L7" s="48" t="s">
        <v>11</v>
      </c>
      <c r="M7" s="50" t="s">
        <v>12</v>
      </c>
      <c r="N7" s="48" t="s">
        <v>11</v>
      </c>
      <c r="O7" s="48" t="s">
        <v>13</v>
      </c>
      <c r="AO7" s="21"/>
      <c r="AP7" s="22"/>
    </row>
    <row r="8" spans="1:42" ht="18.75">
      <c r="A8" s="51"/>
      <c r="B8" s="52" t="s">
        <v>24</v>
      </c>
      <c r="C8" s="52" t="s">
        <v>14</v>
      </c>
      <c r="D8" s="53"/>
      <c r="E8" s="52" t="s">
        <v>24</v>
      </c>
      <c r="F8" s="52" t="s">
        <v>14</v>
      </c>
      <c r="G8" s="53"/>
      <c r="H8" s="52" t="s">
        <v>24</v>
      </c>
      <c r="I8" s="52" t="s">
        <v>14</v>
      </c>
      <c r="J8" s="53"/>
      <c r="K8" s="52" t="s">
        <v>24</v>
      </c>
      <c r="L8" s="52" t="s">
        <v>14</v>
      </c>
      <c r="M8" s="54"/>
      <c r="N8" s="52" t="s">
        <v>15</v>
      </c>
      <c r="O8" s="52" t="s">
        <v>14</v>
      </c>
      <c r="Q8" s="55"/>
      <c r="R8" s="55"/>
      <c r="AO8" s="21"/>
      <c r="AP8" s="22"/>
    </row>
    <row r="9" spans="1:42" ht="18" customHeight="1">
      <c r="A9" s="56">
        <v>2538</v>
      </c>
      <c r="B9" s="57">
        <f>$Q$5+Q9</f>
        <v>309.55</v>
      </c>
      <c r="C9" s="58">
        <v>239.75</v>
      </c>
      <c r="D9" s="59">
        <v>35667</v>
      </c>
      <c r="E9" s="60">
        <f>$Q$5+R9</f>
        <v>308.65</v>
      </c>
      <c r="F9" s="61">
        <v>160.25</v>
      </c>
      <c r="G9" s="62">
        <v>35674</v>
      </c>
      <c r="H9" s="57">
        <f>$Q$5+T9</f>
        <v>304.95</v>
      </c>
      <c r="I9" s="58">
        <v>0.23</v>
      </c>
      <c r="J9" s="59">
        <v>34823</v>
      </c>
      <c r="K9" s="60">
        <f>$Q$5+U9</f>
        <v>304.95</v>
      </c>
      <c r="L9" s="61">
        <v>0.23</v>
      </c>
      <c r="M9" s="62">
        <v>35552</v>
      </c>
      <c r="N9" s="57">
        <v>350.486</v>
      </c>
      <c r="O9" s="63">
        <v>11.08</v>
      </c>
      <c r="Q9" s="1">
        <v>5.55</v>
      </c>
      <c r="R9" s="6">
        <v>4.65</v>
      </c>
      <c r="T9" s="1">
        <v>0.95</v>
      </c>
      <c r="U9" s="1">
        <v>0.95</v>
      </c>
      <c r="AO9" s="21"/>
      <c r="AP9" s="22"/>
    </row>
    <row r="10" spans="1:42" ht="18" customHeight="1">
      <c r="A10" s="64">
        <v>2539</v>
      </c>
      <c r="B10" s="57">
        <f aca="true" t="shared" si="0" ref="B10:B20">$Q$5+Q10</f>
        <v>308.55</v>
      </c>
      <c r="C10" s="58">
        <v>157.5</v>
      </c>
      <c r="D10" s="59">
        <v>36444</v>
      </c>
      <c r="E10" s="65">
        <f aca="true" t="shared" si="1" ref="E10:E20">$Q$5+R10</f>
        <v>308.41</v>
      </c>
      <c r="F10" s="58">
        <v>144.9</v>
      </c>
      <c r="G10" s="66">
        <v>36444</v>
      </c>
      <c r="H10" s="57">
        <f>$Q$5+T10</f>
        <v>305.11</v>
      </c>
      <c r="I10" s="58">
        <v>0.11</v>
      </c>
      <c r="J10" s="59">
        <v>36238</v>
      </c>
      <c r="K10" s="65">
        <f aca="true" t="shared" si="2" ref="K10:K20">$Q$5+U10</f>
        <v>305.11</v>
      </c>
      <c r="L10" s="58">
        <v>0.11</v>
      </c>
      <c r="M10" s="66">
        <v>36238</v>
      </c>
      <c r="N10" s="57">
        <v>290.591</v>
      </c>
      <c r="O10" s="63">
        <v>9.21</v>
      </c>
      <c r="Q10" s="1">
        <v>4.55</v>
      </c>
      <c r="R10" s="6">
        <v>4.41</v>
      </c>
      <c r="T10" s="1">
        <v>1.11</v>
      </c>
      <c r="U10" s="1">
        <v>1.11</v>
      </c>
      <c r="AO10" s="21"/>
      <c r="AP10" s="22"/>
    </row>
    <row r="11" spans="1:42" ht="18" customHeight="1">
      <c r="A11" s="64">
        <v>2540</v>
      </c>
      <c r="B11" s="57">
        <f t="shared" si="0"/>
        <v>308.52</v>
      </c>
      <c r="C11" s="58">
        <v>154.7</v>
      </c>
      <c r="D11" s="59">
        <v>36431</v>
      </c>
      <c r="E11" s="65">
        <f t="shared" si="1"/>
        <v>308.41</v>
      </c>
      <c r="F11" s="58">
        <v>145.35</v>
      </c>
      <c r="G11" s="66">
        <v>36432</v>
      </c>
      <c r="H11" s="57">
        <f aca="true" t="shared" si="3" ref="H11:H20">$Q$5+T11</f>
        <v>304.97</v>
      </c>
      <c r="I11" s="58">
        <v>0.04</v>
      </c>
      <c r="J11" s="59">
        <v>36615</v>
      </c>
      <c r="K11" s="65">
        <f t="shared" si="2"/>
        <v>304.97</v>
      </c>
      <c r="L11" s="58">
        <v>0.04</v>
      </c>
      <c r="M11" s="66">
        <v>36250</v>
      </c>
      <c r="N11" s="57">
        <v>165.185</v>
      </c>
      <c r="O11" s="63">
        <v>5.24</v>
      </c>
      <c r="Q11" s="1">
        <v>4.52</v>
      </c>
      <c r="R11" s="6">
        <v>4.41</v>
      </c>
      <c r="T11" s="1">
        <v>0.97</v>
      </c>
      <c r="U11" s="1">
        <v>0.97</v>
      </c>
      <c r="AO11" s="21"/>
      <c r="AP11" s="22"/>
    </row>
    <row r="12" spans="1:42" ht="18" customHeight="1">
      <c r="A12" s="64">
        <v>2541</v>
      </c>
      <c r="B12" s="57">
        <f t="shared" si="0"/>
        <v>308.42</v>
      </c>
      <c r="C12" s="58">
        <v>100.06</v>
      </c>
      <c r="D12" s="59">
        <v>36413</v>
      </c>
      <c r="E12" s="65">
        <f t="shared" si="1"/>
        <v>308.27</v>
      </c>
      <c r="F12" s="58">
        <v>93.61</v>
      </c>
      <c r="G12" s="66">
        <v>36413</v>
      </c>
      <c r="H12" s="57">
        <f t="shared" si="3"/>
        <v>304.79</v>
      </c>
      <c r="I12" s="58">
        <v>0</v>
      </c>
      <c r="J12" s="59">
        <v>36288</v>
      </c>
      <c r="K12" s="65">
        <f t="shared" si="2"/>
        <v>304.79</v>
      </c>
      <c r="L12" s="58">
        <v>0</v>
      </c>
      <c r="M12" s="66">
        <v>36280</v>
      </c>
      <c r="N12" s="57">
        <v>100.028</v>
      </c>
      <c r="O12" s="63">
        <v>3.17</v>
      </c>
      <c r="Q12" s="1">
        <v>4.42</v>
      </c>
      <c r="R12" s="6">
        <v>4.27</v>
      </c>
      <c r="T12" s="1">
        <v>0.79</v>
      </c>
      <c r="U12" s="1">
        <v>0.79</v>
      </c>
      <c r="AO12" s="21"/>
      <c r="AP12" s="67"/>
    </row>
    <row r="13" spans="1:42" ht="18" customHeight="1">
      <c r="A13" s="64">
        <v>2542</v>
      </c>
      <c r="B13" s="57">
        <f t="shared" si="0"/>
        <v>309.18</v>
      </c>
      <c r="C13" s="58">
        <v>276.8</v>
      </c>
      <c r="D13" s="59">
        <v>37158</v>
      </c>
      <c r="E13" s="65">
        <f t="shared" si="1"/>
        <v>309</v>
      </c>
      <c r="F13" s="58">
        <v>232</v>
      </c>
      <c r="G13" s="66">
        <v>37158</v>
      </c>
      <c r="H13" s="57">
        <f t="shared" si="3"/>
        <v>304.97</v>
      </c>
      <c r="I13" s="58">
        <v>0.06</v>
      </c>
      <c r="J13" s="59">
        <v>36986</v>
      </c>
      <c r="K13" s="65">
        <f t="shared" si="2"/>
        <v>304.97</v>
      </c>
      <c r="L13" s="58">
        <v>0.06</v>
      </c>
      <c r="M13" s="66">
        <v>36986</v>
      </c>
      <c r="N13" s="57">
        <v>301.99</v>
      </c>
      <c r="O13" s="63">
        <v>9.55</v>
      </c>
      <c r="Q13" s="1">
        <v>5.18</v>
      </c>
      <c r="R13" s="6">
        <v>5</v>
      </c>
      <c r="T13" s="1">
        <v>0.97</v>
      </c>
      <c r="U13" s="1">
        <v>0.97</v>
      </c>
      <c r="AO13" s="21"/>
      <c r="AP13" s="68"/>
    </row>
    <row r="14" spans="1:42" ht="18" customHeight="1">
      <c r="A14" s="64">
        <v>2543</v>
      </c>
      <c r="B14" s="57">
        <f t="shared" si="0"/>
        <v>308.3</v>
      </c>
      <c r="C14" s="58">
        <v>115.5</v>
      </c>
      <c r="D14" s="59">
        <v>37169</v>
      </c>
      <c r="E14" s="65">
        <f t="shared" si="1"/>
        <v>307.56</v>
      </c>
      <c r="F14" s="58">
        <v>65.62</v>
      </c>
      <c r="G14" s="66">
        <v>37169</v>
      </c>
      <c r="H14" s="57">
        <f t="shared" si="3"/>
        <v>304.98</v>
      </c>
      <c r="I14" s="58">
        <v>0.21</v>
      </c>
      <c r="J14" s="59">
        <v>36950</v>
      </c>
      <c r="K14" s="65">
        <f t="shared" si="2"/>
        <v>304.99</v>
      </c>
      <c r="L14" s="58">
        <v>0.23</v>
      </c>
      <c r="M14" s="66">
        <v>36952</v>
      </c>
      <c r="N14" s="57">
        <v>171.388</v>
      </c>
      <c r="O14" s="63">
        <v>5.43</v>
      </c>
      <c r="Q14" s="6">
        <v>4.3</v>
      </c>
      <c r="R14" s="6">
        <v>3.56</v>
      </c>
      <c r="T14" s="1">
        <v>0.98</v>
      </c>
      <c r="U14" s="1">
        <v>0.99</v>
      </c>
      <c r="AO14" s="21"/>
      <c r="AP14" s="67"/>
    </row>
    <row r="15" spans="1:42" ht="18" customHeight="1">
      <c r="A15" s="64">
        <v>2544</v>
      </c>
      <c r="B15" s="57">
        <f t="shared" si="0"/>
        <v>309.81</v>
      </c>
      <c r="C15" s="69">
        <v>425.2</v>
      </c>
      <c r="D15" s="59">
        <v>37481</v>
      </c>
      <c r="E15" s="65">
        <f t="shared" si="1"/>
        <v>309</v>
      </c>
      <c r="F15" s="58">
        <v>232.2</v>
      </c>
      <c r="G15" s="66">
        <v>37481</v>
      </c>
      <c r="H15" s="57">
        <f t="shared" si="3"/>
        <v>305.01</v>
      </c>
      <c r="I15" s="58">
        <v>0.44</v>
      </c>
      <c r="J15" s="59">
        <v>37374</v>
      </c>
      <c r="K15" s="65">
        <f t="shared" si="2"/>
        <v>305.01</v>
      </c>
      <c r="L15" s="58">
        <v>0.44</v>
      </c>
      <c r="M15" s="66">
        <v>37375</v>
      </c>
      <c r="N15" s="57">
        <v>330.078</v>
      </c>
      <c r="O15" s="63">
        <v>10.47</v>
      </c>
      <c r="Q15" s="1">
        <v>5.81</v>
      </c>
      <c r="R15" s="6">
        <v>5</v>
      </c>
      <c r="T15" s="1">
        <v>1.01</v>
      </c>
      <c r="U15" s="1">
        <v>1.01</v>
      </c>
      <c r="AO15" s="21"/>
      <c r="AP15" s="67"/>
    </row>
    <row r="16" spans="1:42" ht="18" customHeight="1">
      <c r="A16" s="64">
        <v>2545</v>
      </c>
      <c r="B16" s="57">
        <f t="shared" si="0"/>
        <v>309.31</v>
      </c>
      <c r="C16" s="58">
        <v>293.55</v>
      </c>
      <c r="D16" s="59">
        <v>37507</v>
      </c>
      <c r="E16" s="65">
        <f t="shared" si="1"/>
        <v>309.23</v>
      </c>
      <c r="F16" s="58">
        <v>274.48</v>
      </c>
      <c r="G16" s="66">
        <v>37507</v>
      </c>
      <c r="H16" s="57">
        <f t="shared" si="3"/>
        <v>305.12</v>
      </c>
      <c r="I16" s="58">
        <v>0.244</v>
      </c>
      <c r="J16" s="59">
        <v>37375</v>
      </c>
      <c r="K16" s="65">
        <f t="shared" si="2"/>
        <v>305.13</v>
      </c>
      <c r="L16" s="58">
        <v>0.28</v>
      </c>
      <c r="M16" s="66">
        <v>37373</v>
      </c>
      <c r="N16" s="57">
        <v>410.13</v>
      </c>
      <c r="O16" s="63">
        <v>13.005099261</v>
      </c>
      <c r="Q16" s="1">
        <v>5.31</v>
      </c>
      <c r="R16" s="6">
        <v>5.23</v>
      </c>
      <c r="T16" s="1">
        <v>1.12</v>
      </c>
      <c r="U16" s="1">
        <v>1.13</v>
      </c>
      <c r="AO16" s="21"/>
      <c r="AP16" s="67"/>
    </row>
    <row r="17" spans="1:42" ht="18" customHeight="1">
      <c r="A17" s="64">
        <v>2546</v>
      </c>
      <c r="B17" s="57">
        <f t="shared" si="0"/>
        <v>309.12</v>
      </c>
      <c r="C17" s="58">
        <v>237.4</v>
      </c>
      <c r="D17" s="59">
        <v>37511</v>
      </c>
      <c r="E17" s="65">
        <f t="shared" si="1"/>
        <v>308.88</v>
      </c>
      <c r="F17" s="58">
        <v>190.9</v>
      </c>
      <c r="G17" s="66">
        <v>37511</v>
      </c>
      <c r="H17" s="57">
        <f t="shared" si="3"/>
        <v>304.89</v>
      </c>
      <c r="I17" s="58">
        <v>0.045</v>
      </c>
      <c r="J17" s="59">
        <v>37404</v>
      </c>
      <c r="K17" s="65">
        <f t="shared" si="2"/>
        <v>304.89</v>
      </c>
      <c r="L17" s="58">
        <v>0.045</v>
      </c>
      <c r="M17" s="66">
        <v>37345</v>
      </c>
      <c r="N17" s="57">
        <v>227.781</v>
      </c>
      <c r="O17" s="63">
        <v>7.2228671757</v>
      </c>
      <c r="Q17" s="6">
        <v>5.12</v>
      </c>
      <c r="R17" s="6">
        <v>4.88</v>
      </c>
      <c r="T17" s="1">
        <v>0.89</v>
      </c>
      <c r="U17" s="1">
        <v>0.89</v>
      </c>
      <c r="AO17" s="21"/>
      <c r="AP17" s="70"/>
    </row>
    <row r="18" spans="1:42" ht="18" customHeight="1">
      <c r="A18" s="64">
        <v>2547</v>
      </c>
      <c r="B18" s="57">
        <f t="shared" si="0"/>
        <v>308.84</v>
      </c>
      <c r="C18" s="58">
        <v>200.84</v>
      </c>
      <c r="D18" s="59">
        <v>38245</v>
      </c>
      <c r="E18" s="65">
        <f t="shared" si="1"/>
        <v>308.45</v>
      </c>
      <c r="F18" s="58">
        <v>146.6</v>
      </c>
      <c r="G18" s="66">
        <v>38245</v>
      </c>
      <c r="H18" s="57">
        <f t="shared" si="3"/>
        <v>304.38</v>
      </c>
      <c r="I18" s="58">
        <v>0</v>
      </c>
      <c r="J18" s="66">
        <v>38235</v>
      </c>
      <c r="K18" s="65">
        <f t="shared" si="2"/>
        <v>304.38</v>
      </c>
      <c r="L18" s="58">
        <v>0</v>
      </c>
      <c r="M18" s="66">
        <v>38235</v>
      </c>
      <c r="N18" s="71">
        <v>272.92</v>
      </c>
      <c r="O18" s="63">
        <v>8.65</v>
      </c>
      <c r="Q18" s="6">
        <v>4.839999999999975</v>
      </c>
      <c r="R18" s="6">
        <v>4.45</v>
      </c>
      <c r="T18" s="72">
        <v>0.37999999999999545</v>
      </c>
      <c r="U18" s="1">
        <v>0.37999999999999545</v>
      </c>
      <c r="AO18" s="21"/>
      <c r="AP18" s="73"/>
    </row>
    <row r="19" spans="1:21" ht="18" customHeight="1">
      <c r="A19" s="74">
        <v>2548</v>
      </c>
      <c r="B19" s="75">
        <f t="shared" si="0"/>
        <v>309.87</v>
      </c>
      <c r="C19" s="76">
        <v>743</v>
      </c>
      <c r="D19" s="59">
        <v>38989</v>
      </c>
      <c r="E19" s="65">
        <f t="shared" si="1"/>
        <v>309.47</v>
      </c>
      <c r="F19" s="58">
        <v>509.8</v>
      </c>
      <c r="G19" s="66">
        <v>38989</v>
      </c>
      <c r="H19" s="57">
        <f t="shared" si="3"/>
        <v>304.65</v>
      </c>
      <c r="I19" s="58">
        <v>0.05</v>
      </c>
      <c r="J19" s="66">
        <v>38799</v>
      </c>
      <c r="K19" s="65">
        <f t="shared" si="2"/>
        <v>304.65</v>
      </c>
      <c r="L19" s="58">
        <v>0.05</v>
      </c>
      <c r="M19" s="66">
        <v>38799</v>
      </c>
      <c r="N19" s="77">
        <v>386.057</v>
      </c>
      <c r="O19" s="78">
        <f aca="true" t="shared" si="4" ref="O19:O37">+N19*0.0317097</f>
        <v>12.241751652900001</v>
      </c>
      <c r="Q19" s="72">
        <v>5.87</v>
      </c>
      <c r="R19" s="6">
        <v>5.47</v>
      </c>
      <c r="T19" s="1">
        <v>0.65</v>
      </c>
      <c r="U19" s="1">
        <v>0.65</v>
      </c>
    </row>
    <row r="20" spans="1:21" ht="18" customHeight="1">
      <c r="A20" s="64">
        <v>2549</v>
      </c>
      <c r="B20" s="57">
        <f t="shared" si="0"/>
        <v>309.28</v>
      </c>
      <c r="C20" s="58">
        <v>539.6</v>
      </c>
      <c r="D20" s="59">
        <v>38981</v>
      </c>
      <c r="E20" s="65">
        <f t="shared" si="1"/>
        <v>308.89</v>
      </c>
      <c r="F20" s="58">
        <v>468.2</v>
      </c>
      <c r="G20" s="59">
        <v>38981</v>
      </c>
      <c r="H20" s="65">
        <f t="shared" si="3"/>
        <v>304.49</v>
      </c>
      <c r="I20" s="58">
        <v>0.18</v>
      </c>
      <c r="J20" s="66">
        <v>38815</v>
      </c>
      <c r="K20" s="65">
        <f t="shared" si="2"/>
        <v>304.49</v>
      </c>
      <c r="L20" s="58">
        <v>0.18</v>
      </c>
      <c r="M20" s="66">
        <v>38815</v>
      </c>
      <c r="N20" s="57">
        <v>555.788</v>
      </c>
      <c r="O20" s="78">
        <f t="shared" si="4"/>
        <v>17.6238707436</v>
      </c>
      <c r="Q20" s="1">
        <v>5.28</v>
      </c>
      <c r="R20" s="6">
        <v>4.89</v>
      </c>
      <c r="T20" s="1">
        <v>0.49</v>
      </c>
      <c r="U20" s="1">
        <v>0.49</v>
      </c>
    </row>
    <row r="21" spans="1:20" ht="18" customHeight="1">
      <c r="A21" s="64">
        <v>2550</v>
      </c>
      <c r="B21" s="57">
        <v>305.83</v>
      </c>
      <c r="C21" s="58">
        <v>39.25</v>
      </c>
      <c r="D21" s="59">
        <v>39373</v>
      </c>
      <c r="E21" s="65">
        <v>305.83</v>
      </c>
      <c r="F21" s="58">
        <v>39.25</v>
      </c>
      <c r="G21" s="59">
        <v>39373</v>
      </c>
      <c r="H21" s="65">
        <v>304.65</v>
      </c>
      <c r="I21" s="58">
        <v>0.15</v>
      </c>
      <c r="J21" s="66">
        <v>38806</v>
      </c>
      <c r="K21" s="65">
        <v>304.65</v>
      </c>
      <c r="L21" s="58">
        <v>0.15</v>
      </c>
      <c r="M21" s="66">
        <v>38806</v>
      </c>
      <c r="N21" s="71">
        <v>229.49</v>
      </c>
      <c r="O21" s="78">
        <f t="shared" si="4"/>
        <v>7.277059053</v>
      </c>
      <c r="Q21" s="6">
        <f aca="true" t="shared" si="5" ref="Q21:Q34">B21-$Q$5</f>
        <v>1.829999999999984</v>
      </c>
      <c r="R21" s="6">
        <f aca="true" t="shared" si="6" ref="R21:R37">H21-$Q$5</f>
        <v>0.6499999999999773</v>
      </c>
      <c r="T21" s="6">
        <f aca="true" t="shared" si="7" ref="T21:T37">H21-$Q$5</f>
        <v>0.6499999999999773</v>
      </c>
    </row>
    <row r="22" spans="1:20" ht="18" customHeight="1">
      <c r="A22" s="64">
        <v>2551</v>
      </c>
      <c r="B22" s="57">
        <v>306.17</v>
      </c>
      <c r="C22" s="58">
        <v>78.35</v>
      </c>
      <c r="D22" s="59">
        <v>39343</v>
      </c>
      <c r="E22" s="65">
        <v>306.08</v>
      </c>
      <c r="F22" s="58">
        <v>65</v>
      </c>
      <c r="G22" s="59">
        <v>39343</v>
      </c>
      <c r="H22" s="65">
        <v>304.55</v>
      </c>
      <c r="I22" s="58">
        <v>0.23</v>
      </c>
      <c r="J22" s="66">
        <v>38826</v>
      </c>
      <c r="K22" s="65">
        <v>304.55</v>
      </c>
      <c r="L22" s="58">
        <v>0.23</v>
      </c>
      <c r="M22" s="66">
        <v>38826</v>
      </c>
      <c r="N22" s="71">
        <v>236.25</v>
      </c>
      <c r="O22" s="78">
        <f t="shared" si="4"/>
        <v>7.491416625</v>
      </c>
      <c r="Q22" s="6">
        <f t="shared" si="5"/>
        <v>2.170000000000016</v>
      </c>
      <c r="R22" s="6">
        <f t="shared" si="6"/>
        <v>0.5500000000000114</v>
      </c>
      <c r="T22" s="6">
        <f t="shared" si="7"/>
        <v>0.5500000000000114</v>
      </c>
    </row>
    <row r="23" spans="1:20" ht="18" customHeight="1">
      <c r="A23" s="64">
        <v>2552</v>
      </c>
      <c r="B23" s="79">
        <v>305.4</v>
      </c>
      <c r="C23" s="80">
        <v>12.5</v>
      </c>
      <c r="D23" s="59">
        <v>39281</v>
      </c>
      <c r="E23" s="81">
        <v>305.4</v>
      </c>
      <c r="F23" s="80">
        <v>12.5</v>
      </c>
      <c r="G23" s="59">
        <v>39281</v>
      </c>
      <c r="H23" s="81">
        <v>304.87</v>
      </c>
      <c r="I23" s="80">
        <v>1.3</v>
      </c>
      <c r="J23" s="66">
        <v>40144</v>
      </c>
      <c r="K23" s="81">
        <v>304.87</v>
      </c>
      <c r="L23" s="80">
        <v>1.3</v>
      </c>
      <c r="M23" s="66">
        <v>39048</v>
      </c>
      <c r="N23" s="82">
        <v>174.96</v>
      </c>
      <c r="O23" s="83">
        <f t="shared" si="4"/>
        <v>5.547929112</v>
      </c>
      <c r="Q23" s="6">
        <f t="shared" si="5"/>
        <v>1.3999999999999773</v>
      </c>
      <c r="R23" s="6">
        <f t="shared" si="6"/>
        <v>0.8700000000000045</v>
      </c>
      <c r="T23" s="6">
        <f t="shared" si="7"/>
        <v>0.8700000000000045</v>
      </c>
    </row>
    <row r="24" spans="1:20" ht="18" customHeight="1">
      <c r="A24" s="64">
        <v>2553</v>
      </c>
      <c r="B24" s="79">
        <v>307.12</v>
      </c>
      <c r="C24" s="80">
        <v>81.82</v>
      </c>
      <c r="D24" s="59">
        <v>39308</v>
      </c>
      <c r="E24" s="81">
        <v>306.57</v>
      </c>
      <c r="F24" s="80">
        <v>57.39</v>
      </c>
      <c r="G24" s="66">
        <v>40482</v>
      </c>
      <c r="H24" s="79">
        <v>304.725</v>
      </c>
      <c r="I24" s="80">
        <v>0.71</v>
      </c>
      <c r="J24" s="66">
        <v>40192</v>
      </c>
      <c r="K24" s="81">
        <v>304.73</v>
      </c>
      <c r="L24" s="80">
        <v>0.71</v>
      </c>
      <c r="M24" s="66">
        <v>40192</v>
      </c>
      <c r="N24" s="82">
        <v>250.42</v>
      </c>
      <c r="O24" s="83">
        <f t="shared" si="4"/>
        <v>7.940743073999999</v>
      </c>
      <c r="Q24" s="6">
        <f t="shared" si="5"/>
        <v>3.1200000000000045</v>
      </c>
      <c r="R24" s="6">
        <f t="shared" si="6"/>
        <v>0.7250000000000227</v>
      </c>
      <c r="T24" s="6">
        <f t="shared" si="7"/>
        <v>0.7250000000000227</v>
      </c>
    </row>
    <row r="25" spans="1:20" ht="18" customHeight="1">
      <c r="A25" s="64">
        <v>2554</v>
      </c>
      <c r="B25" s="79">
        <v>307.169</v>
      </c>
      <c r="C25" s="80">
        <v>128.7</v>
      </c>
      <c r="D25" s="59">
        <v>40756</v>
      </c>
      <c r="E25" s="81">
        <v>306.91</v>
      </c>
      <c r="F25" s="80">
        <v>101.45</v>
      </c>
      <c r="G25" s="66">
        <v>40774</v>
      </c>
      <c r="H25" s="79">
        <v>304.58</v>
      </c>
      <c r="I25" s="80">
        <v>0.2</v>
      </c>
      <c r="J25" s="66">
        <v>40667</v>
      </c>
      <c r="K25" s="81">
        <v>304.6</v>
      </c>
      <c r="L25" s="80">
        <v>0.2</v>
      </c>
      <c r="M25" s="66">
        <v>40666</v>
      </c>
      <c r="N25" s="82">
        <v>663.45</v>
      </c>
      <c r="O25" s="83">
        <f t="shared" si="4"/>
        <v>21.037800465</v>
      </c>
      <c r="Q25" s="6">
        <f t="shared" si="5"/>
        <v>3.1689999999999827</v>
      </c>
      <c r="R25" s="6">
        <f t="shared" si="6"/>
        <v>0.5799999999999841</v>
      </c>
      <c r="T25" s="6">
        <f t="shared" si="7"/>
        <v>0.5799999999999841</v>
      </c>
    </row>
    <row r="26" spans="1:20" ht="18" customHeight="1">
      <c r="A26" s="64">
        <v>2555</v>
      </c>
      <c r="B26" s="79">
        <v>305.58</v>
      </c>
      <c r="C26" s="80">
        <v>20.25</v>
      </c>
      <c r="D26" s="59">
        <v>41167</v>
      </c>
      <c r="E26" s="81">
        <v>305.42</v>
      </c>
      <c r="F26" s="80">
        <v>14.25</v>
      </c>
      <c r="G26" s="66">
        <v>41360</v>
      </c>
      <c r="H26" s="79">
        <v>304.75</v>
      </c>
      <c r="I26" s="80">
        <v>0.75</v>
      </c>
      <c r="J26" s="66">
        <v>41094</v>
      </c>
      <c r="K26" s="81">
        <v>304.763</v>
      </c>
      <c r="L26" s="80">
        <v>0.8</v>
      </c>
      <c r="M26" s="66">
        <v>41094</v>
      </c>
      <c r="N26" s="82">
        <v>167.21</v>
      </c>
      <c r="O26" s="83">
        <f t="shared" si="4"/>
        <v>5.302178937000001</v>
      </c>
      <c r="Q26" s="6">
        <f t="shared" si="5"/>
        <v>1.579999999999984</v>
      </c>
      <c r="R26" s="6">
        <f t="shared" si="6"/>
        <v>0.75</v>
      </c>
      <c r="T26" s="6">
        <f t="shared" si="7"/>
        <v>0.75</v>
      </c>
    </row>
    <row r="27" spans="1:20" ht="18" customHeight="1">
      <c r="A27" s="64">
        <v>2556</v>
      </c>
      <c r="B27" s="79">
        <v>306.12</v>
      </c>
      <c r="C27" s="80">
        <v>36.44</v>
      </c>
      <c r="D27" s="59">
        <v>41569</v>
      </c>
      <c r="E27" s="81">
        <v>306.07</v>
      </c>
      <c r="F27" s="80">
        <v>34.59</v>
      </c>
      <c r="G27" s="66">
        <v>41569</v>
      </c>
      <c r="H27" s="57">
        <v>304.78</v>
      </c>
      <c r="I27" s="58">
        <v>0.8</v>
      </c>
      <c r="J27" s="66">
        <v>41497</v>
      </c>
      <c r="K27" s="81">
        <v>304.87</v>
      </c>
      <c r="L27" s="80">
        <v>1.84</v>
      </c>
      <c r="M27" s="66">
        <v>41498</v>
      </c>
      <c r="N27" s="82">
        <v>201.06</v>
      </c>
      <c r="O27" s="83">
        <f t="shared" si="4"/>
        <v>6.375552282</v>
      </c>
      <c r="Q27" s="6">
        <f t="shared" si="5"/>
        <v>2.1200000000000045</v>
      </c>
      <c r="R27" s="6">
        <f t="shared" si="6"/>
        <v>0.7799999999999727</v>
      </c>
      <c r="T27" s="6">
        <f t="shared" si="7"/>
        <v>0.7799999999999727</v>
      </c>
    </row>
    <row r="28" spans="1:20" ht="18" customHeight="1">
      <c r="A28" s="64">
        <v>2557</v>
      </c>
      <c r="B28" s="79">
        <v>305.58</v>
      </c>
      <c r="C28" s="80">
        <v>28.4</v>
      </c>
      <c r="D28" s="59">
        <v>41907</v>
      </c>
      <c r="E28" s="81">
        <v>305.55</v>
      </c>
      <c r="F28" s="80">
        <v>26.75</v>
      </c>
      <c r="G28" s="66">
        <v>41979</v>
      </c>
      <c r="H28" s="79">
        <v>304.68</v>
      </c>
      <c r="I28" s="80">
        <v>0.24</v>
      </c>
      <c r="J28" s="66">
        <v>41675</v>
      </c>
      <c r="K28" s="81">
        <v>304.71</v>
      </c>
      <c r="L28" s="80">
        <v>0.38</v>
      </c>
      <c r="M28" s="66">
        <v>41675</v>
      </c>
      <c r="N28" s="82">
        <v>194.78</v>
      </c>
      <c r="O28" s="83">
        <f t="shared" si="4"/>
        <v>6.1764153660000005</v>
      </c>
      <c r="Q28" s="6">
        <f t="shared" si="5"/>
        <v>1.579999999999984</v>
      </c>
      <c r="R28" s="6">
        <f t="shared" si="6"/>
        <v>0.6800000000000068</v>
      </c>
      <c r="T28" s="6">
        <f t="shared" si="7"/>
        <v>0.6800000000000068</v>
      </c>
    </row>
    <row r="29" spans="1:20" ht="18" customHeight="1">
      <c r="A29" s="64">
        <v>2558</v>
      </c>
      <c r="B29" s="79">
        <v>305.31</v>
      </c>
      <c r="C29" s="80">
        <v>14.5</v>
      </c>
      <c r="D29" s="59">
        <v>42106</v>
      </c>
      <c r="E29" s="81">
        <v>305.304</v>
      </c>
      <c r="F29" s="80">
        <v>14</v>
      </c>
      <c r="G29" s="66">
        <v>42106</v>
      </c>
      <c r="H29" s="79">
        <v>304.62</v>
      </c>
      <c r="I29" s="80">
        <v>0.03</v>
      </c>
      <c r="J29" s="66">
        <v>42359</v>
      </c>
      <c r="K29" s="81">
        <v>304.62</v>
      </c>
      <c r="L29" s="80">
        <v>0.03</v>
      </c>
      <c r="M29" s="66">
        <v>42360</v>
      </c>
      <c r="N29" s="82">
        <v>60.12</v>
      </c>
      <c r="O29" s="83">
        <f t="shared" si="4"/>
        <v>1.9063871639999999</v>
      </c>
      <c r="Q29" s="6">
        <f t="shared" si="5"/>
        <v>1.3100000000000023</v>
      </c>
      <c r="R29" s="6">
        <f t="shared" si="6"/>
        <v>0.6200000000000045</v>
      </c>
      <c r="T29" s="6">
        <f t="shared" si="7"/>
        <v>0.6200000000000045</v>
      </c>
    </row>
    <row r="30" spans="1:20" ht="18" customHeight="1">
      <c r="A30" s="64">
        <v>2559</v>
      </c>
      <c r="B30" s="79">
        <v>307.95</v>
      </c>
      <c r="C30" s="80">
        <v>175.37</v>
      </c>
      <c r="D30" s="59">
        <v>42652</v>
      </c>
      <c r="E30" s="81">
        <v>306.613</v>
      </c>
      <c r="F30" s="80">
        <v>59.67</v>
      </c>
      <c r="G30" s="66">
        <v>42652</v>
      </c>
      <c r="H30" s="79">
        <v>304.57</v>
      </c>
      <c r="I30" s="80">
        <v>0.07</v>
      </c>
      <c r="J30" s="66">
        <v>42442</v>
      </c>
      <c r="K30" s="81">
        <v>304.57</v>
      </c>
      <c r="L30" s="80">
        <v>0.07</v>
      </c>
      <c r="M30" s="66">
        <v>42442</v>
      </c>
      <c r="N30" s="79">
        <v>207.96</v>
      </c>
      <c r="O30" s="83">
        <f t="shared" si="4"/>
        <v>6.594349212</v>
      </c>
      <c r="Q30" s="6">
        <f t="shared" si="5"/>
        <v>3.9499999999999886</v>
      </c>
      <c r="R30" s="6">
        <f t="shared" si="6"/>
        <v>0.5699999999999932</v>
      </c>
      <c r="T30" s="6">
        <f t="shared" si="7"/>
        <v>0.5699999999999932</v>
      </c>
    </row>
    <row r="31" spans="1:20" ht="18" customHeight="1">
      <c r="A31" s="64">
        <v>2560</v>
      </c>
      <c r="B31" s="79">
        <v>306.98</v>
      </c>
      <c r="C31" s="80">
        <v>76.95</v>
      </c>
      <c r="D31" s="59">
        <v>43023</v>
      </c>
      <c r="E31" s="81">
        <v>306.912</v>
      </c>
      <c r="F31" s="80">
        <v>73.28</v>
      </c>
      <c r="G31" s="66">
        <v>43023</v>
      </c>
      <c r="H31" s="79">
        <v>304.58</v>
      </c>
      <c r="I31" s="80">
        <v>0</v>
      </c>
      <c r="J31" s="66">
        <v>43169</v>
      </c>
      <c r="K31" s="81">
        <v>304.605</v>
      </c>
      <c r="L31" s="80">
        <v>0</v>
      </c>
      <c r="M31" s="66">
        <v>43169</v>
      </c>
      <c r="N31" s="82">
        <v>341.53</v>
      </c>
      <c r="O31" s="83">
        <f t="shared" si="4"/>
        <v>10.829813841</v>
      </c>
      <c r="Q31" s="1">
        <f t="shared" si="5"/>
        <v>2.980000000000018</v>
      </c>
      <c r="R31" s="1">
        <f t="shared" si="6"/>
        <v>0.5799999999999841</v>
      </c>
      <c r="T31" s="1">
        <f t="shared" si="7"/>
        <v>0.5799999999999841</v>
      </c>
    </row>
    <row r="32" spans="1:20" ht="18" customHeight="1">
      <c r="A32" s="64">
        <v>2561</v>
      </c>
      <c r="B32" s="79">
        <v>306.27</v>
      </c>
      <c r="C32" s="80">
        <v>42.8</v>
      </c>
      <c r="D32" s="59">
        <v>43538</v>
      </c>
      <c r="E32" s="81">
        <v>306.25</v>
      </c>
      <c r="F32" s="80">
        <v>42</v>
      </c>
      <c r="G32" s="66">
        <v>43534</v>
      </c>
      <c r="H32" s="79">
        <v>304.56</v>
      </c>
      <c r="I32" s="80">
        <v>0.06</v>
      </c>
      <c r="J32" s="66">
        <v>241564</v>
      </c>
      <c r="K32" s="81">
        <v>304.566</v>
      </c>
      <c r="L32" s="80">
        <v>0.07</v>
      </c>
      <c r="M32" s="66">
        <v>241564</v>
      </c>
      <c r="N32" s="82">
        <v>201.24</v>
      </c>
      <c r="O32" s="83">
        <f t="shared" si="4"/>
        <v>6.381260028000001</v>
      </c>
      <c r="Q32" s="1">
        <f t="shared" si="5"/>
        <v>2.269999999999982</v>
      </c>
      <c r="R32" s="1">
        <f t="shared" si="6"/>
        <v>0.5600000000000023</v>
      </c>
      <c r="T32" s="1">
        <f t="shared" si="7"/>
        <v>0.5600000000000023</v>
      </c>
    </row>
    <row r="33" spans="1:20" ht="18" customHeight="1">
      <c r="A33" s="64">
        <v>2562</v>
      </c>
      <c r="B33" s="79">
        <v>306.21</v>
      </c>
      <c r="C33" s="80">
        <v>39.91</v>
      </c>
      <c r="D33" s="59">
        <v>43566</v>
      </c>
      <c r="E33" s="81">
        <v>306.205</v>
      </c>
      <c r="F33" s="80">
        <v>39.91</v>
      </c>
      <c r="G33" s="66">
        <v>43567</v>
      </c>
      <c r="H33" s="79">
        <v>304.58</v>
      </c>
      <c r="I33" s="80">
        <v>0.16</v>
      </c>
      <c r="J33" s="66">
        <v>242207</v>
      </c>
      <c r="K33" s="81">
        <v>304.58</v>
      </c>
      <c r="L33" s="80">
        <v>0.16</v>
      </c>
      <c r="M33" s="66">
        <v>242207</v>
      </c>
      <c r="N33" s="79">
        <v>132.9</v>
      </c>
      <c r="O33" s="83">
        <f t="shared" si="4"/>
        <v>4.21421913</v>
      </c>
      <c r="Q33" s="1">
        <f t="shared" si="5"/>
        <v>2.2099999999999795</v>
      </c>
      <c r="R33" s="1">
        <f t="shared" si="6"/>
        <v>0.5799999999999841</v>
      </c>
      <c r="T33" s="1">
        <f t="shared" si="7"/>
        <v>0.5799999999999841</v>
      </c>
    </row>
    <row r="34" spans="1:20" ht="18" customHeight="1">
      <c r="A34" s="64">
        <v>2563</v>
      </c>
      <c r="B34" s="79">
        <v>306.1</v>
      </c>
      <c r="C34" s="80">
        <v>33.9</v>
      </c>
      <c r="D34" s="59">
        <v>44045</v>
      </c>
      <c r="E34" s="81">
        <v>305.91</v>
      </c>
      <c r="F34" s="80">
        <v>27.24</v>
      </c>
      <c r="G34" s="66">
        <v>44168</v>
      </c>
      <c r="H34" s="79">
        <v>304.52</v>
      </c>
      <c r="I34" s="80">
        <v>0.04</v>
      </c>
      <c r="J34" s="66">
        <v>242323</v>
      </c>
      <c r="K34" s="81">
        <v>304.54</v>
      </c>
      <c r="L34" s="80">
        <v>0.08</v>
      </c>
      <c r="M34" s="66">
        <v>242513</v>
      </c>
      <c r="N34" s="79">
        <v>78.48</v>
      </c>
      <c r="O34" s="83">
        <f t="shared" si="4"/>
        <v>2.488577256</v>
      </c>
      <c r="Q34" s="6">
        <f t="shared" si="5"/>
        <v>2.1000000000000227</v>
      </c>
      <c r="R34" s="1">
        <f t="shared" si="6"/>
        <v>0.5199999999999818</v>
      </c>
      <c r="T34" s="1">
        <f t="shared" si="7"/>
        <v>0.5199999999999818</v>
      </c>
    </row>
    <row r="35" spans="1:20" ht="18" customHeight="1">
      <c r="A35" s="64">
        <v>2564</v>
      </c>
      <c r="B35" s="79">
        <v>306.05</v>
      </c>
      <c r="C35" s="80">
        <v>19.13</v>
      </c>
      <c r="D35" s="59">
        <v>44519</v>
      </c>
      <c r="E35" s="81">
        <v>306</v>
      </c>
      <c r="F35" s="80">
        <v>18.1</v>
      </c>
      <c r="G35" s="66">
        <v>44233</v>
      </c>
      <c r="H35" s="79">
        <v>304.57</v>
      </c>
      <c r="I35" s="80">
        <v>0.14</v>
      </c>
      <c r="J35" s="66">
        <v>242913</v>
      </c>
      <c r="K35" s="81">
        <v>304.58</v>
      </c>
      <c r="L35" s="80">
        <v>0.16</v>
      </c>
      <c r="M35" s="66">
        <v>242912</v>
      </c>
      <c r="N35" s="79">
        <v>86.15</v>
      </c>
      <c r="O35" s="83">
        <f t="shared" si="4"/>
        <v>2.731790655</v>
      </c>
      <c r="Q35" s="6">
        <f>B35-$Q$5</f>
        <v>2.0500000000000114</v>
      </c>
      <c r="R35" s="1">
        <f t="shared" si="6"/>
        <v>0.5699999999999932</v>
      </c>
      <c r="T35" s="1">
        <f t="shared" si="7"/>
        <v>0.5699999999999932</v>
      </c>
    </row>
    <row r="36" spans="1:20" ht="18" customHeight="1">
      <c r="A36" s="64">
        <v>2565</v>
      </c>
      <c r="B36" s="79">
        <v>307.41</v>
      </c>
      <c r="C36" s="80">
        <v>175.78</v>
      </c>
      <c r="D36" s="59">
        <v>44829</v>
      </c>
      <c r="E36" s="81">
        <v>307.394</v>
      </c>
      <c r="F36" s="80">
        <v>173.25</v>
      </c>
      <c r="G36" s="66">
        <v>44830</v>
      </c>
      <c r="H36" s="79">
        <v>304.56</v>
      </c>
      <c r="I36" s="80">
        <v>0.08</v>
      </c>
      <c r="J36" s="66">
        <v>243007</v>
      </c>
      <c r="K36" s="81">
        <v>304.56</v>
      </c>
      <c r="L36" s="80">
        <v>0.08</v>
      </c>
      <c r="M36" s="66">
        <v>243013</v>
      </c>
      <c r="N36" s="79">
        <v>637.33</v>
      </c>
      <c r="O36" s="83">
        <f t="shared" si="4"/>
        <v>20.209543101</v>
      </c>
      <c r="Q36" s="6">
        <f>B36-$Q$5</f>
        <v>3.410000000000025</v>
      </c>
      <c r="R36" s="1">
        <f t="shared" si="6"/>
        <v>0.5600000000000023</v>
      </c>
      <c r="T36" s="1">
        <f t="shared" si="7"/>
        <v>0.5600000000000023</v>
      </c>
    </row>
    <row r="37" spans="1:20" ht="18" customHeight="1">
      <c r="A37" s="64">
        <v>2566</v>
      </c>
      <c r="B37" s="79">
        <v>306.11</v>
      </c>
      <c r="C37" s="80">
        <v>23.3</v>
      </c>
      <c r="D37" s="59">
        <v>45363</v>
      </c>
      <c r="E37" s="81">
        <v>306.09</v>
      </c>
      <c r="F37" s="80">
        <v>22.7</v>
      </c>
      <c r="G37" s="66">
        <v>45365</v>
      </c>
      <c r="H37" s="79">
        <v>304.99</v>
      </c>
      <c r="I37" s="80">
        <v>0.28</v>
      </c>
      <c r="J37" s="66">
        <v>243378</v>
      </c>
      <c r="K37" s="81">
        <v>305</v>
      </c>
      <c r="L37" s="80">
        <v>0.3</v>
      </c>
      <c r="M37" s="66">
        <v>243378</v>
      </c>
      <c r="N37" s="79">
        <v>172.68</v>
      </c>
      <c r="O37" s="83">
        <f t="shared" si="4"/>
        <v>5.4756309960000005</v>
      </c>
      <c r="Q37" s="6">
        <f>B37-$Q$5</f>
        <v>2.1100000000000136</v>
      </c>
      <c r="R37" s="1">
        <f t="shared" si="6"/>
        <v>0.9900000000000091</v>
      </c>
      <c r="T37" s="1">
        <f t="shared" si="7"/>
        <v>0.9900000000000091</v>
      </c>
    </row>
    <row r="38" spans="1:15" ht="18" customHeight="1">
      <c r="A38" s="64"/>
      <c r="B38" s="79"/>
      <c r="C38" s="80"/>
      <c r="D38" s="59"/>
      <c r="E38" s="81"/>
      <c r="F38" s="80"/>
      <c r="G38" s="66"/>
      <c r="H38" s="79"/>
      <c r="I38" s="80"/>
      <c r="J38" s="59"/>
      <c r="K38" s="81"/>
      <c r="L38" s="80"/>
      <c r="M38" s="66"/>
      <c r="N38" s="79"/>
      <c r="O38" s="83"/>
    </row>
    <row r="39" spans="1:15" ht="18" customHeight="1">
      <c r="A39" s="64"/>
      <c r="B39" s="79"/>
      <c r="C39" s="80"/>
      <c r="D39" s="84"/>
      <c r="E39" s="81"/>
      <c r="F39" s="80"/>
      <c r="G39" s="85"/>
      <c r="H39" s="79"/>
      <c r="I39" s="80"/>
      <c r="J39" s="84"/>
      <c r="K39" s="81"/>
      <c r="L39" s="80"/>
      <c r="M39" s="85"/>
      <c r="N39" s="82"/>
      <c r="O39" s="83"/>
    </row>
    <row r="40" spans="1:15" ht="18" customHeight="1">
      <c r="A40" s="115" t="s">
        <v>3</v>
      </c>
      <c r="B40" s="57">
        <f>MAX(B9:B39)</f>
        <v>309.87</v>
      </c>
      <c r="C40" s="58">
        <f>MAX(C9:C39)</f>
        <v>743</v>
      </c>
      <c r="D40" s="59">
        <v>236951</v>
      </c>
      <c r="E40" s="65">
        <f>MAX(E9:E39)</f>
        <v>309.47</v>
      </c>
      <c r="F40" s="58">
        <f>MAX(F9:F39)</f>
        <v>509.8</v>
      </c>
      <c r="G40" s="66">
        <v>236951</v>
      </c>
      <c r="H40" s="57">
        <f>MAX(H9:H39)</f>
        <v>305.12</v>
      </c>
      <c r="I40" s="58">
        <f>MAX(I9:I39)</f>
        <v>1.3</v>
      </c>
      <c r="J40" s="66">
        <v>238471</v>
      </c>
      <c r="K40" s="65">
        <f>MAX(K9:K39)</f>
        <v>305.13</v>
      </c>
      <c r="L40" s="58">
        <f>MAX(L9:L39)</f>
        <v>1.84</v>
      </c>
      <c r="M40" s="66">
        <v>239825</v>
      </c>
      <c r="N40" s="57">
        <f>MAX(N9:N39)</f>
        <v>663.45</v>
      </c>
      <c r="O40" s="63">
        <f>MAX(O9:O39)</f>
        <v>21.037800465</v>
      </c>
    </row>
    <row r="41" spans="1:15" ht="18" customHeight="1">
      <c r="A41" s="115" t="s">
        <v>13</v>
      </c>
      <c r="B41" s="57">
        <f>AVERAGE(B9:B39)</f>
        <v>307.4520344827586</v>
      </c>
      <c r="C41" s="58">
        <f>AVERAGE(C9:C39)</f>
        <v>155.56034482758622</v>
      </c>
      <c r="D41" s="59"/>
      <c r="E41" s="65">
        <f>AVERAGE(E9:E39)</f>
        <v>307.1975172413793</v>
      </c>
      <c r="F41" s="58">
        <f>AVERAGE(F9:F39)</f>
        <v>120.18068965517239</v>
      </c>
      <c r="G41" s="66"/>
      <c r="H41" s="57">
        <f>AVERAGE(H9:H39)</f>
        <v>304.7394827586206</v>
      </c>
      <c r="I41" s="58">
        <f>AVERAGE(I9:I39)</f>
        <v>0.23617241379310344</v>
      </c>
      <c r="J41" s="59"/>
      <c r="K41" s="65">
        <f>AVERAGE(K9:K39)</f>
        <v>304.7480689655172</v>
      </c>
      <c r="L41" s="58">
        <f>AVERAGE(L9:L39)</f>
        <v>0.28362068965517245</v>
      </c>
      <c r="M41" s="66"/>
      <c r="N41" s="57">
        <f>AVERAGE(N9:N39)</f>
        <v>262.0148965517241</v>
      </c>
      <c r="O41" s="63">
        <f>AVERAGE(O9:O39)</f>
        <v>8.306008797593107</v>
      </c>
    </row>
    <row r="42" spans="1:15" ht="18" customHeight="1">
      <c r="A42" s="115" t="s">
        <v>4</v>
      </c>
      <c r="B42" s="57">
        <f>MIN(B9:B39)</f>
        <v>305.31</v>
      </c>
      <c r="C42" s="121">
        <f>MIN(C9:C39)</f>
        <v>12.5</v>
      </c>
      <c r="D42" s="59">
        <v>238339</v>
      </c>
      <c r="E42" s="65">
        <f>MIN(E9:E39)</f>
        <v>305.304</v>
      </c>
      <c r="F42" s="58">
        <f>MIN(F9:F39)</f>
        <v>12.5</v>
      </c>
      <c r="G42" s="120">
        <v>238339</v>
      </c>
      <c r="H42" s="57">
        <f>MIN(H9:H39)</f>
        <v>304.38</v>
      </c>
      <c r="I42" s="58">
        <f>MIN(I9:I39)</f>
        <v>0</v>
      </c>
      <c r="J42" s="66">
        <v>236561</v>
      </c>
      <c r="K42" s="65">
        <f>MIN(K9:K39)</f>
        <v>304.38</v>
      </c>
      <c r="L42" s="58">
        <f>MIN(L9:L39)</f>
        <v>0</v>
      </c>
      <c r="M42" s="66">
        <v>236561</v>
      </c>
      <c r="N42" s="57">
        <f>MIN(N9:N39)</f>
        <v>60.12</v>
      </c>
      <c r="O42" s="63">
        <f>MIN(O9:O39)</f>
        <v>1.9063871639999999</v>
      </c>
    </row>
    <row r="43" spans="1:15" ht="22.5" customHeight="1">
      <c r="A43" s="117" t="s">
        <v>25</v>
      </c>
      <c r="B43" s="116"/>
      <c r="D43" s="118"/>
      <c r="E43" s="116"/>
      <c r="F43" s="116"/>
      <c r="G43" s="118"/>
      <c r="H43" s="116"/>
      <c r="I43" s="116"/>
      <c r="J43" s="119"/>
      <c r="K43" s="116"/>
      <c r="L43" s="116"/>
      <c r="M43" s="119"/>
      <c r="N43" s="116"/>
      <c r="O43" s="116"/>
    </row>
    <row r="44" spans="2:12" ht="18.75">
      <c r="B44" s="1"/>
      <c r="C44" s="1"/>
      <c r="F44" s="1"/>
      <c r="H44" s="1"/>
      <c r="I44" s="1"/>
      <c r="K44" s="1"/>
      <c r="L44" s="1"/>
    </row>
  </sheetData>
  <sheetProtection/>
  <printOptions/>
  <pageMargins left="0.42" right="0.11811023622047245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2"/>
  <sheetViews>
    <sheetView zoomScalePageLayoutView="0" workbookViewId="0" topLeftCell="A40">
      <selection activeCell="AF36" sqref="AF36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5" style="1" customWidth="1"/>
    <col min="26" max="26" width="11.660156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304</v>
      </c>
      <c r="AC2" s="5" t="s">
        <v>20</v>
      </c>
    </row>
    <row r="3" spans="24:28" ht="18.75">
      <c r="X3" s="122" t="s">
        <v>16</v>
      </c>
      <c r="Y3" s="93" t="s">
        <v>17</v>
      </c>
      <c r="Z3" s="94" t="s">
        <v>21</v>
      </c>
      <c r="AA3" s="93" t="s">
        <v>19</v>
      </c>
      <c r="AB3" s="94" t="s">
        <v>23</v>
      </c>
    </row>
    <row r="4" spans="24:28" ht="18.75">
      <c r="X4" s="123"/>
      <c r="Y4" s="95" t="s">
        <v>18</v>
      </c>
      <c r="Z4" s="96" t="s">
        <v>22</v>
      </c>
      <c r="AA4" s="95" t="s">
        <v>18</v>
      </c>
      <c r="AB4" s="96" t="s">
        <v>22</v>
      </c>
    </row>
    <row r="5" spans="24:29" ht="18.75">
      <c r="X5" s="97">
        <v>2538</v>
      </c>
      <c r="Y5" s="87">
        <v>5.55</v>
      </c>
      <c r="Z5" s="88">
        <v>239.75</v>
      </c>
      <c r="AA5" s="98"/>
      <c r="AB5" s="99"/>
      <c r="AC5" s="86"/>
    </row>
    <row r="6" spans="24:29" ht="18.75">
      <c r="X6" s="97">
        <v>2539</v>
      </c>
      <c r="Y6" s="87">
        <v>4.55</v>
      </c>
      <c r="Z6" s="88">
        <v>157.5</v>
      </c>
      <c r="AA6" s="100"/>
      <c r="AB6" s="101"/>
      <c r="AC6" s="86"/>
    </row>
    <row r="7" spans="24:29" ht="18.75">
      <c r="X7" s="97">
        <v>2540</v>
      </c>
      <c r="Y7" s="87">
        <v>4.52</v>
      </c>
      <c r="Z7" s="88">
        <v>154.7</v>
      </c>
      <c r="AA7" s="100"/>
      <c r="AB7" s="102"/>
      <c r="AC7" s="86"/>
    </row>
    <row r="8" spans="24:29" ht="18.75">
      <c r="X8" s="97">
        <v>2541</v>
      </c>
      <c r="Y8" s="87">
        <v>4.42</v>
      </c>
      <c r="Z8" s="88">
        <v>100.06</v>
      </c>
      <c r="AA8" s="100"/>
      <c r="AB8" s="102"/>
      <c r="AC8" s="86"/>
    </row>
    <row r="9" spans="24:29" ht="18.75">
      <c r="X9" s="97">
        <v>2542</v>
      </c>
      <c r="Y9" s="87">
        <v>5.18</v>
      </c>
      <c r="Z9" s="88">
        <v>276.8</v>
      </c>
      <c r="AA9" s="100"/>
      <c r="AB9" s="102"/>
      <c r="AC9" s="86"/>
    </row>
    <row r="10" spans="24:29" ht="18.75">
      <c r="X10" s="97">
        <v>2543</v>
      </c>
      <c r="Y10" s="87">
        <v>4.3</v>
      </c>
      <c r="Z10" s="88">
        <v>115.5</v>
      </c>
      <c r="AA10" s="100"/>
      <c r="AB10" s="102"/>
      <c r="AC10" s="86"/>
    </row>
    <row r="11" spans="24:29" ht="18.75">
      <c r="X11" s="97">
        <v>2544</v>
      </c>
      <c r="Y11" s="87">
        <v>5.81</v>
      </c>
      <c r="Z11" s="88">
        <v>425.2</v>
      </c>
      <c r="AA11" s="100"/>
      <c r="AB11" s="102"/>
      <c r="AC11" s="86"/>
    </row>
    <row r="12" spans="24:29" ht="18.75">
      <c r="X12" s="97">
        <v>2545</v>
      </c>
      <c r="Y12" s="87">
        <v>5.31</v>
      </c>
      <c r="Z12" s="88">
        <v>293.55</v>
      </c>
      <c r="AA12" s="100"/>
      <c r="AB12" s="102"/>
      <c r="AC12" s="86"/>
    </row>
    <row r="13" spans="24:29" ht="18.75">
      <c r="X13" s="97">
        <v>2546</v>
      </c>
      <c r="Y13" s="87">
        <v>5.12</v>
      </c>
      <c r="Z13" s="88">
        <v>237.4</v>
      </c>
      <c r="AA13" s="100"/>
      <c r="AB13" s="102"/>
      <c r="AC13" s="86"/>
    </row>
    <row r="14" spans="24:29" ht="18.75">
      <c r="X14" s="97">
        <v>2547</v>
      </c>
      <c r="Y14" s="87">
        <v>4.839999999999975</v>
      </c>
      <c r="Z14" s="88">
        <v>200.84</v>
      </c>
      <c r="AA14" s="100"/>
      <c r="AB14" s="102"/>
      <c r="AC14" s="86"/>
    </row>
    <row r="15" spans="24:29" ht="18.75">
      <c r="X15" s="97">
        <v>2548</v>
      </c>
      <c r="Y15" s="87">
        <v>5.87</v>
      </c>
      <c r="Z15" s="88">
        <v>743</v>
      </c>
      <c r="AA15" s="100"/>
      <c r="AB15" s="102"/>
      <c r="AC15" s="86"/>
    </row>
    <row r="16" spans="24:29" ht="18.75">
      <c r="X16" s="97">
        <v>2549</v>
      </c>
      <c r="Y16" s="87">
        <v>5.28</v>
      </c>
      <c r="Z16" s="88">
        <v>539.6</v>
      </c>
      <c r="AA16" s="100"/>
      <c r="AB16" s="102"/>
      <c r="AC16" s="86"/>
    </row>
    <row r="17" spans="24:29" ht="18.75">
      <c r="X17" s="97">
        <v>2550</v>
      </c>
      <c r="Y17" s="87">
        <v>1.829999999999984</v>
      </c>
      <c r="Z17" s="88">
        <v>39.25</v>
      </c>
      <c r="AA17" s="100"/>
      <c r="AB17" s="102"/>
      <c r="AC17" s="86"/>
    </row>
    <row r="18" spans="24:29" ht="18.75">
      <c r="X18" s="97">
        <v>2551</v>
      </c>
      <c r="Y18" s="87">
        <v>2.170000000000016</v>
      </c>
      <c r="Z18" s="88">
        <v>78.35</v>
      </c>
      <c r="AA18" s="100"/>
      <c r="AB18" s="102"/>
      <c r="AC18" s="86"/>
    </row>
    <row r="19" spans="24:29" ht="18.75">
      <c r="X19" s="97">
        <v>2552</v>
      </c>
      <c r="Y19" s="87">
        <v>1.4</v>
      </c>
      <c r="Z19" s="88">
        <v>12.5</v>
      </c>
      <c r="AA19" s="100"/>
      <c r="AB19" s="102"/>
      <c r="AC19" s="86"/>
    </row>
    <row r="20" spans="24:29" ht="18.75">
      <c r="X20" s="103">
        <v>2553</v>
      </c>
      <c r="Y20" s="89">
        <v>3.12</v>
      </c>
      <c r="Z20" s="90">
        <v>81.82</v>
      </c>
      <c r="AA20" s="100"/>
      <c r="AB20" s="102"/>
      <c r="AC20" s="86"/>
    </row>
    <row r="21" spans="24:29" ht="18.75">
      <c r="X21" s="97">
        <v>2554</v>
      </c>
      <c r="Y21" s="87">
        <v>3.17</v>
      </c>
      <c r="Z21" s="88">
        <v>128.7</v>
      </c>
      <c r="AA21" s="100"/>
      <c r="AB21" s="102"/>
      <c r="AC21" s="86"/>
    </row>
    <row r="22" spans="24:29" ht="18.75">
      <c r="X22" s="103">
        <v>2555</v>
      </c>
      <c r="Y22" s="104">
        <v>1.58</v>
      </c>
      <c r="Z22" s="105">
        <v>20.25</v>
      </c>
      <c r="AA22" s="100"/>
      <c r="AB22" s="102"/>
      <c r="AC22" s="86"/>
    </row>
    <row r="23" spans="24:29" ht="18.75">
      <c r="X23" s="97">
        <v>2556</v>
      </c>
      <c r="Y23" s="104">
        <v>2.12</v>
      </c>
      <c r="Z23" s="105">
        <v>36.44</v>
      </c>
      <c r="AA23" s="100"/>
      <c r="AB23" s="102"/>
      <c r="AC23" s="86"/>
    </row>
    <row r="24" spans="24:29" ht="18.75">
      <c r="X24" s="103">
        <v>2557</v>
      </c>
      <c r="Y24" s="104">
        <v>1.58</v>
      </c>
      <c r="Z24" s="88">
        <v>28.4</v>
      </c>
      <c r="AA24" s="100"/>
      <c r="AB24" s="102"/>
      <c r="AC24" s="86"/>
    </row>
    <row r="25" spans="24:29" ht="18.75">
      <c r="X25" s="97">
        <v>2558</v>
      </c>
      <c r="Y25" s="104">
        <v>1.31</v>
      </c>
      <c r="Z25" s="88">
        <v>14.5</v>
      </c>
      <c r="AA25" s="100"/>
      <c r="AB25" s="102"/>
      <c r="AC25" s="86"/>
    </row>
    <row r="26" spans="24:29" ht="18.75">
      <c r="X26" s="103">
        <v>2559</v>
      </c>
      <c r="Y26" s="104">
        <v>3.95</v>
      </c>
      <c r="Z26" s="105">
        <v>175.37</v>
      </c>
      <c r="AA26" s="100"/>
      <c r="AB26" s="102"/>
      <c r="AC26" s="86"/>
    </row>
    <row r="27" spans="24:29" ht="18.75">
      <c r="X27" s="97">
        <v>2560</v>
      </c>
      <c r="Y27" s="104">
        <v>2.98</v>
      </c>
      <c r="Z27" s="105">
        <v>76.95</v>
      </c>
      <c r="AA27" s="100"/>
      <c r="AB27" s="102"/>
      <c r="AC27" s="86"/>
    </row>
    <row r="28" spans="24:29" ht="18.75">
      <c r="X28" s="103">
        <v>2561</v>
      </c>
      <c r="Y28" s="104">
        <v>2.13</v>
      </c>
      <c r="Z28" s="88">
        <v>42.8</v>
      </c>
      <c r="AA28" s="100"/>
      <c r="AB28" s="102"/>
      <c r="AC28" s="86"/>
    </row>
    <row r="29" spans="24:29" ht="18.75">
      <c r="X29" s="97">
        <v>2562</v>
      </c>
      <c r="Y29" s="104">
        <v>2.21</v>
      </c>
      <c r="Z29" s="105">
        <v>39.91</v>
      </c>
      <c r="AA29" s="100"/>
      <c r="AB29" s="102"/>
      <c r="AC29" s="86"/>
    </row>
    <row r="30" spans="24:29" ht="18.75">
      <c r="X30" s="103">
        <v>2563</v>
      </c>
      <c r="Y30" s="87">
        <v>2.1</v>
      </c>
      <c r="Z30" s="88">
        <v>33.9</v>
      </c>
      <c r="AA30" s="100"/>
      <c r="AB30" s="102"/>
      <c r="AC30" s="86"/>
    </row>
    <row r="31" spans="24:29" ht="18.75">
      <c r="X31" s="97">
        <v>2564</v>
      </c>
      <c r="Y31" s="104">
        <v>2.05</v>
      </c>
      <c r="Z31" s="105">
        <v>19.13</v>
      </c>
      <c r="AA31" s="100"/>
      <c r="AB31" s="102"/>
      <c r="AC31" s="86"/>
    </row>
    <row r="32" spans="24:29" ht="18.75">
      <c r="X32" s="103">
        <v>2565</v>
      </c>
      <c r="Y32" s="104">
        <v>3.41</v>
      </c>
      <c r="Z32" s="105">
        <v>175.78</v>
      </c>
      <c r="AA32" s="100"/>
      <c r="AB32" s="102"/>
      <c r="AC32" s="86"/>
    </row>
    <row r="33" spans="24:29" ht="18.75">
      <c r="X33" s="97">
        <v>2566</v>
      </c>
      <c r="Y33" s="104">
        <v>1.82</v>
      </c>
      <c r="Z33" s="88">
        <v>23.3</v>
      </c>
      <c r="AA33" s="100"/>
      <c r="AB33" s="102"/>
      <c r="AC33" s="86"/>
    </row>
    <row r="34" spans="24:29" ht="18.75">
      <c r="X34" s="97"/>
      <c r="Y34" s="100"/>
      <c r="Z34" s="106"/>
      <c r="AA34" s="100"/>
      <c r="AB34" s="102"/>
      <c r="AC34" s="86"/>
    </row>
    <row r="35" spans="24:29" ht="18.75">
      <c r="X35" s="97"/>
      <c r="Y35" s="100"/>
      <c r="Z35" s="106"/>
      <c r="AA35" s="100"/>
      <c r="AB35" s="102"/>
      <c r="AC35" s="86"/>
    </row>
    <row r="36" spans="24:29" ht="18.75">
      <c r="X36" s="97"/>
      <c r="Y36" s="100"/>
      <c r="Z36" s="106"/>
      <c r="AA36" s="100"/>
      <c r="AB36" s="102"/>
      <c r="AC36" s="86"/>
    </row>
    <row r="37" spans="24:29" ht="18.75">
      <c r="X37" s="97"/>
      <c r="Y37" s="100"/>
      <c r="Z37" s="106"/>
      <c r="AA37" s="100"/>
      <c r="AB37" s="102"/>
      <c r="AC37" s="86"/>
    </row>
    <row r="38" spans="24:29" ht="18.75">
      <c r="X38" s="97"/>
      <c r="Y38" s="100"/>
      <c r="Z38" s="107"/>
      <c r="AA38" s="100"/>
      <c r="AB38" s="102"/>
      <c r="AC38" s="86"/>
    </row>
    <row r="39" spans="24:29" ht="18.75">
      <c r="X39" s="97"/>
      <c r="Y39" s="100"/>
      <c r="Z39" s="107"/>
      <c r="AA39" s="100"/>
      <c r="AB39" s="102"/>
      <c r="AC39" s="86"/>
    </row>
    <row r="40" spans="24:29" ht="18.75">
      <c r="X40" s="97"/>
      <c r="Y40" s="100"/>
      <c r="Z40" s="107"/>
      <c r="AA40" s="100"/>
      <c r="AB40" s="102"/>
      <c r="AC40" s="86"/>
    </row>
    <row r="41" spans="24:29" ht="18.75">
      <c r="X41" s="97"/>
      <c r="Y41" s="100"/>
      <c r="Z41" s="107"/>
      <c r="AA41" s="100"/>
      <c r="AB41" s="102"/>
      <c r="AC41" s="86"/>
    </row>
    <row r="42" spans="24:29" ht="18.75">
      <c r="X42" s="97"/>
      <c r="Y42" s="100"/>
      <c r="Z42" s="107"/>
      <c r="AA42" s="100"/>
      <c r="AB42" s="102"/>
      <c r="AC42" s="86"/>
    </row>
    <row r="43" spans="24:29" ht="18.75">
      <c r="X43" s="97"/>
      <c r="Y43" s="100"/>
      <c r="Z43" s="107"/>
      <c r="AA43" s="100"/>
      <c r="AB43" s="102"/>
      <c r="AC43" s="86"/>
    </row>
    <row r="44" spans="24:29" ht="18.75">
      <c r="X44" s="97"/>
      <c r="Y44" s="100"/>
      <c r="Z44" s="108"/>
      <c r="AA44" s="100"/>
      <c r="AB44" s="102"/>
      <c r="AC44" s="86"/>
    </row>
    <row r="45" spans="24:29" ht="18.75">
      <c r="X45" s="97"/>
      <c r="Y45" s="100"/>
      <c r="Z45" s="106"/>
      <c r="AA45" s="100"/>
      <c r="AB45" s="102"/>
      <c r="AC45" s="86"/>
    </row>
    <row r="46" spans="24:29" ht="18.75">
      <c r="X46" s="97"/>
      <c r="Y46" s="100"/>
      <c r="Z46" s="106"/>
      <c r="AA46" s="100"/>
      <c r="AB46" s="102"/>
      <c r="AC46" s="86"/>
    </row>
    <row r="47" spans="24:29" ht="18.75">
      <c r="X47" s="97"/>
      <c r="Y47" s="100"/>
      <c r="Z47" s="106"/>
      <c r="AA47" s="100"/>
      <c r="AB47" s="102"/>
      <c r="AC47" s="86"/>
    </row>
    <row r="48" spans="24:29" ht="18.75">
      <c r="X48" s="97"/>
      <c r="Y48" s="100"/>
      <c r="Z48" s="106"/>
      <c r="AA48" s="100"/>
      <c r="AB48" s="102"/>
      <c r="AC48" s="86"/>
    </row>
    <row r="49" spans="24:29" ht="18.75">
      <c r="X49" s="97"/>
      <c r="Y49" s="100"/>
      <c r="Z49" s="106"/>
      <c r="AA49" s="100"/>
      <c r="AB49" s="102"/>
      <c r="AC49" s="86"/>
    </row>
    <row r="50" spans="24:29" ht="18.75">
      <c r="X50" s="97"/>
      <c r="Y50" s="100"/>
      <c r="Z50" s="106"/>
      <c r="AA50" s="100"/>
      <c r="AB50" s="102"/>
      <c r="AC50" s="86"/>
    </row>
    <row r="51" spans="24:29" ht="18.75">
      <c r="X51" s="97"/>
      <c r="Y51" s="100"/>
      <c r="Z51" s="106"/>
      <c r="AA51" s="100"/>
      <c r="AB51" s="102"/>
      <c r="AC51" s="86"/>
    </row>
    <row r="52" spans="24:29" ht="18.75">
      <c r="X52" s="97"/>
      <c r="Y52" s="100"/>
      <c r="Z52" s="106"/>
      <c r="AA52" s="100"/>
      <c r="AB52" s="102"/>
      <c r="AC52" s="86"/>
    </row>
    <row r="53" spans="24:29" ht="18.75">
      <c r="X53" s="97"/>
      <c r="Y53" s="100"/>
      <c r="Z53" s="106"/>
      <c r="AA53" s="100"/>
      <c r="AB53" s="102"/>
      <c r="AC53" s="86"/>
    </row>
    <row r="54" spans="24:29" ht="18.75">
      <c r="X54" s="97"/>
      <c r="Y54" s="100"/>
      <c r="Z54" s="106"/>
      <c r="AA54" s="100"/>
      <c r="AB54" s="102"/>
      <c r="AC54" s="86"/>
    </row>
    <row r="55" spans="24:29" ht="18.75">
      <c r="X55" s="97"/>
      <c r="Y55" s="100"/>
      <c r="Z55" s="106"/>
      <c r="AA55" s="100"/>
      <c r="AB55" s="102"/>
      <c r="AC55" s="86"/>
    </row>
    <row r="56" spans="24:29" ht="18.75">
      <c r="X56" s="97"/>
      <c r="Y56" s="100"/>
      <c r="Z56" s="106"/>
      <c r="AA56" s="100"/>
      <c r="AB56" s="102"/>
      <c r="AC56" s="86"/>
    </row>
    <row r="57" spans="24:29" ht="18.75">
      <c r="X57" s="97"/>
      <c r="Y57" s="100"/>
      <c r="Z57" s="106"/>
      <c r="AA57" s="100"/>
      <c r="AB57" s="102"/>
      <c r="AC57" s="86"/>
    </row>
    <row r="58" spans="24:29" ht="18.75">
      <c r="X58" s="97"/>
      <c r="Y58" s="100"/>
      <c r="Z58" s="106"/>
      <c r="AA58" s="100"/>
      <c r="AB58" s="102"/>
      <c r="AC58" s="86"/>
    </row>
    <row r="59" spans="24:29" ht="18.75">
      <c r="X59" s="97"/>
      <c r="Y59" s="100"/>
      <c r="Z59" s="106"/>
      <c r="AA59" s="100"/>
      <c r="AB59" s="102"/>
      <c r="AC59" s="86"/>
    </row>
    <row r="60" spans="24:29" ht="18.75">
      <c r="X60" s="97"/>
      <c r="Y60" s="100"/>
      <c r="Z60" s="106"/>
      <c r="AA60" s="100"/>
      <c r="AB60" s="102"/>
      <c r="AC60" s="86"/>
    </row>
    <row r="61" spans="24:29" ht="18.75">
      <c r="X61" s="97"/>
      <c r="Y61" s="100"/>
      <c r="Z61" s="106"/>
      <c r="AA61" s="100"/>
      <c r="AB61" s="102"/>
      <c r="AC61" s="86"/>
    </row>
    <row r="62" spans="24:29" ht="18.75">
      <c r="X62" s="97"/>
      <c r="Y62" s="100"/>
      <c r="Z62" s="106"/>
      <c r="AA62" s="100"/>
      <c r="AB62" s="102"/>
      <c r="AC62" s="86"/>
    </row>
    <row r="63" spans="24:29" ht="18.75">
      <c r="X63" s="97"/>
      <c r="Y63" s="100"/>
      <c r="Z63" s="106"/>
      <c r="AA63" s="100"/>
      <c r="AB63" s="102"/>
      <c r="AC63" s="86"/>
    </row>
    <row r="64" spans="24:29" ht="18.75">
      <c r="X64" s="97"/>
      <c r="Y64" s="100"/>
      <c r="Z64" s="106"/>
      <c r="AA64" s="100"/>
      <c r="AB64" s="102"/>
      <c r="AC64" s="86"/>
    </row>
    <row r="65" spans="24:29" ht="18.75">
      <c r="X65" s="97"/>
      <c r="Y65" s="100"/>
      <c r="Z65" s="106"/>
      <c r="AA65" s="100"/>
      <c r="AB65" s="102"/>
      <c r="AC65" s="86"/>
    </row>
    <row r="66" spans="24:29" ht="18.75">
      <c r="X66" s="97"/>
      <c r="Y66" s="100"/>
      <c r="Z66" s="106"/>
      <c r="AA66" s="100"/>
      <c r="AB66" s="102"/>
      <c r="AC66" s="86"/>
    </row>
    <row r="67" spans="24:29" ht="18.75">
      <c r="X67" s="97"/>
      <c r="Y67" s="100"/>
      <c r="Z67" s="106"/>
      <c r="AA67" s="100"/>
      <c r="AB67" s="102"/>
      <c r="AC67" s="86"/>
    </row>
    <row r="68" spans="24:29" ht="18.75">
      <c r="X68" s="97"/>
      <c r="Y68" s="100"/>
      <c r="Z68" s="106"/>
      <c r="AA68" s="100"/>
      <c r="AB68" s="102"/>
      <c r="AC68" s="86"/>
    </row>
    <row r="69" spans="24:29" ht="18.75">
      <c r="X69" s="97"/>
      <c r="Y69" s="100"/>
      <c r="Z69" s="106"/>
      <c r="AA69" s="100"/>
      <c r="AB69" s="102"/>
      <c r="AC69" s="86"/>
    </row>
    <row r="70" spans="24:29" ht="18.75">
      <c r="X70" s="97"/>
      <c r="Y70" s="100"/>
      <c r="Z70" s="106"/>
      <c r="AA70" s="100"/>
      <c r="AB70" s="102"/>
      <c r="AC70" s="86"/>
    </row>
    <row r="71" spans="24:29" ht="18.75">
      <c r="X71" s="97"/>
      <c r="Y71" s="100"/>
      <c r="Z71" s="106"/>
      <c r="AA71" s="100"/>
      <c r="AB71" s="102"/>
      <c r="AC71" s="86"/>
    </row>
    <row r="72" spans="24:29" ht="18.75">
      <c r="X72" s="97"/>
      <c r="Y72" s="100"/>
      <c r="Z72" s="106"/>
      <c r="AA72" s="100"/>
      <c r="AB72" s="102"/>
      <c r="AC72" s="86"/>
    </row>
    <row r="73" spans="24:29" ht="18.75">
      <c r="X73" s="97"/>
      <c r="Y73" s="100"/>
      <c r="Z73" s="106"/>
      <c r="AA73" s="100"/>
      <c r="AB73" s="102"/>
      <c r="AC73" s="86"/>
    </row>
    <row r="74" spans="24:29" ht="18.75">
      <c r="X74" s="97"/>
      <c r="Y74" s="100"/>
      <c r="Z74" s="106"/>
      <c r="AA74" s="100"/>
      <c r="AB74" s="102"/>
      <c r="AC74" s="86"/>
    </row>
    <row r="75" spans="24:29" ht="18.75">
      <c r="X75" s="97"/>
      <c r="Y75" s="100"/>
      <c r="Z75" s="106"/>
      <c r="AA75" s="100"/>
      <c r="AB75" s="102"/>
      <c r="AC75" s="86"/>
    </row>
    <row r="76" spans="24:29" ht="18.75">
      <c r="X76" s="109"/>
      <c r="Y76" s="100"/>
      <c r="Z76" s="106"/>
      <c r="AA76" s="100"/>
      <c r="AB76" s="102"/>
      <c r="AC76" s="86"/>
    </row>
    <row r="77" spans="24:29" ht="18.75">
      <c r="X77" s="109"/>
      <c r="Y77" s="100"/>
      <c r="Z77" s="106"/>
      <c r="AA77" s="100"/>
      <c r="AB77" s="102"/>
      <c r="AC77" s="86"/>
    </row>
    <row r="78" spans="24:29" ht="18.75">
      <c r="X78" s="97"/>
      <c r="Y78" s="100"/>
      <c r="Z78" s="106"/>
      <c r="AA78" s="100"/>
      <c r="AB78" s="102"/>
      <c r="AC78" s="86"/>
    </row>
    <row r="79" spans="24:29" ht="18.75">
      <c r="X79" s="97"/>
      <c r="Y79" s="87"/>
      <c r="Z79" s="88"/>
      <c r="AA79" s="100"/>
      <c r="AB79" s="102"/>
      <c r="AC79" s="86"/>
    </row>
    <row r="80" spans="24:29" ht="18.75">
      <c r="X80" s="97"/>
      <c r="Y80" s="87"/>
      <c r="Z80" s="88"/>
      <c r="AA80" s="100"/>
      <c r="AB80" s="102"/>
      <c r="AC80" s="86"/>
    </row>
    <row r="81" spans="24:29" ht="18.75">
      <c r="X81" s="97"/>
      <c r="Y81" s="87"/>
      <c r="Z81" s="88"/>
      <c r="AA81" s="100"/>
      <c r="AB81" s="102"/>
      <c r="AC81" s="86"/>
    </row>
    <row r="82" spans="24:29" ht="18.75">
      <c r="X82" s="97"/>
      <c r="Y82" s="87"/>
      <c r="Z82" s="88"/>
      <c r="AA82" s="100"/>
      <c r="AB82" s="102"/>
      <c r="AC82" s="86"/>
    </row>
    <row r="83" spans="24:29" ht="18.75">
      <c r="X83" s="97"/>
      <c r="Y83" s="87"/>
      <c r="Z83" s="88"/>
      <c r="AA83" s="100"/>
      <c r="AB83" s="102"/>
      <c r="AC83" s="86"/>
    </row>
    <row r="84" spans="24:29" ht="18.75">
      <c r="X84" s="97"/>
      <c r="Y84" s="87"/>
      <c r="Z84" s="88"/>
      <c r="AA84" s="100"/>
      <c r="AB84" s="102"/>
      <c r="AC84" s="86"/>
    </row>
    <row r="85" spans="24:29" ht="18.75">
      <c r="X85" s="97"/>
      <c r="Y85" s="87"/>
      <c r="Z85" s="88"/>
      <c r="AA85" s="100"/>
      <c r="AB85" s="102"/>
      <c r="AC85" s="86"/>
    </row>
    <row r="86" spans="24:29" ht="18.75">
      <c r="X86" s="97"/>
      <c r="Y86" s="87"/>
      <c r="Z86" s="88"/>
      <c r="AA86" s="100"/>
      <c r="AB86" s="102"/>
      <c r="AC86" s="86"/>
    </row>
    <row r="87" spans="24:29" ht="18.75">
      <c r="X87" s="97"/>
      <c r="Y87" s="87"/>
      <c r="Z87" s="88"/>
      <c r="AA87" s="100"/>
      <c r="AB87" s="102"/>
      <c r="AC87" s="86"/>
    </row>
    <row r="88" spans="24:29" ht="18.75">
      <c r="X88" s="97"/>
      <c r="Y88" s="87"/>
      <c r="Z88" s="88"/>
      <c r="AA88" s="100"/>
      <c r="AB88" s="102"/>
      <c r="AC88" s="86"/>
    </row>
    <row r="89" spans="24:29" ht="18.75">
      <c r="X89" s="97"/>
      <c r="Y89" s="87"/>
      <c r="Z89" s="88"/>
      <c r="AA89" s="100"/>
      <c r="AB89" s="102"/>
      <c r="AC89" s="86"/>
    </row>
    <row r="90" spans="24:29" ht="18.75">
      <c r="X90" s="97"/>
      <c r="Y90" s="87"/>
      <c r="Z90" s="88"/>
      <c r="AA90" s="100"/>
      <c r="AB90" s="102"/>
      <c r="AC90" s="86"/>
    </row>
    <row r="91" spans="24:29" ht="18.75">
      <c r="X91" s="97"/>
      <c r="Y91" s="87"/>
      <c r="Z91" s="88"/>
      <c r="AA91" s="100"/>
      <c r="AB91" s="102"/>
      <c r="AC91" s="86"/>
    </row>
    <row r="92" spans="24:29" ht="18.75">
      <c r="X92" s="97"/>
      <c r="Y92" s="87"/>
      <c r="Z92" s="88"/>
      <c r="AA92" s="100"/>
      <c r="AB92" s="102"/>
      <c r="AC92" s="86"/>
    </row>
    <row r="93" spans="24:29" ht="18.75">
      <c r="X93" s="97"/>
      <c r="Y93" s="87"/>
      <c r="Z93" s="88"/>
      <c r="AA93" s="100"/>
      <c r="AB93" s="102"/>
      <c r="AC93" s="86"/>
    </row>
    <row r="94" spans="24:29" ht="18.75">
      <c r="X94" s="103"/>
      <c r="Y94" s="89"/>
      <c r="Z94" s="90"/>
      <c r="AA94" s="110"/>
      <c r="AB94" s="111"/>
      <c r="AC94" s="86"/>
    </row>
    <row r="95" spans="24:29" ht="18.75">
      <c r="X95" s="97"/>
      <c r="Y95" s="87"/>
      <c r="Z95" s="88"/>
      <c r="AA95" s="100"/>
      <c r="AB95" s="102"/>
      <c r="AC95" s="86"/>
    </row>
    <row r="96" spans="24:28" ht="18.75">
      <c r="X96" s="97"/>
      <c r="Y96" s="87"/>
      <c r="Z96" s="88"/>
      <c r="AA96" s="100"/>
      <c r="AB96" s="102"/>
    </row>
    <row r="97" spans="24:28" ht="18.75">
      <c r="X97" s="97"/>
      <c r="Y97" s="87"/>
      <c r="Z97" s="88"/>
      <c r="AA97" s="100"/>
      <c r="AB97" s="102"/>
    </row>
    <row r="98" spans="24:28" ht="18.75">
      <c r="X98" s="97"/>
      <c r="Y98" s="87"/>
      <c r="Z98" s="88"/>
      <c r="AA98" s="100"/>
      <c r="AB98" s="102"/>
    </row>
    <row r="99" spans="24:28" ht="18.75">
      <c r="X99" s="97"/>
      <c r="Y99" s="87"/>
      <c r="Z99" s="88"/>
      <c r="AA99" s="100"/>
      <c r="AB99" s="102"/>
    </row>
    <row r="100" spans="24:28" ht="18.75">
      <c r="X100" s="97"/>
      <c r="Y100" s="87"/>
      <c r="Z100" s="88"/>
      <c r="AA100" s="100"/>
      <c r="AB100" s="102"/>
    </row>
    <row r="101" spans="24:28" ht="18.75">
      <c r="X101" s="97"/>
      <c r="Y101" s="87"/>
      <c r="Z101" s="88"/>
      <c r="AA101" s="100"/>
      <c r="AB101" s="102"/>
    </row>
    <row r="102" spans="24:28" ht="18.75">
      <c r="X102" s="112"/>
      <c r="Y102" s="91"/>
      <c r="Z102" s="92"/>
      <c r="AA102" s="113"/>
      <c r="AB102" s="11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2010-06-10T03:44:25Z</cp:lastPrinted>
  <dcterms:created xsi:type="dcterms:W3CDTF">1997-09-23T07:24:52Z</dcterms:created>
  <dcterms:modified xsi:type="dcterms:W3CDTF">2024-06-11T04:17:35Z</dcterms:modified>
  <cp:category/>
  <cp:version/>
  <cp:contentType/>
  <cp:contentStatus/>
</cp:coreProperties>
</file>