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10A" sheetId="1" r:id="rId1"/>
    <sheet name="W.10A-H.05" sheetId="2" r:id="rId2"/>
  </sheets>
  <definedNames>
    <definedName name="_Regression_Int" localSheetId="1" hidden="1">1</definedName>
    <definedName name="Print_Area_MI">'W.10A-H.05'!$A$1:$N$6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<sst xmlns="http://schemas.openxmlformats.org/spreadsheetml/2006/main" count="30" uniqueCount="25">
  <si>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</si>
  <si>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</si>
  <si>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</si>
  <si>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</si>
  <si>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</si>
  <si>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</si>
  <si>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</si>
  <si>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</si>
  <si>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</si>
  <si>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</si>
  <si>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</si>
  <si>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</si>
  <si>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</si>
  <si>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</si>
  <si>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</si>
  <si>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</si>
  <si>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</si>
  <si>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</si>
  <si>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</si>
  <si>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</si>
  <si>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</si>
  <si>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(W.10A)</t>
  </si>
  <si>
    <t xml:space="preserve"> พี้นที่รับน้ำ   2,798    ตร.กม. </t>
  </si>
  <si>
    <t>สถานี W.10A  :  แม่น้ำวัง ท้ายเขื่อนกิ่วลม  อ.เมือง  จ.ลำปาง</t>
  </si>
  <si>
    <t>ปี 2529 - 2545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</si>
</sst>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15" fillId="5" borderId="15" xfId="0" applyNumberFormat="1" applyFont="1" applyFill="1" applyBorder="1" applyAlignment="1" applyProtection="1">
      <alignment horizontal="center" vertical="center"/>
      <protection/>
    </xf>
    <xf numFmtId="236" fontId="15" fillId="19" borderId="16" xfId="0" applyNumberFormat="1" applyFont="1" applyFill="1" applyBorder="1" applyAlignment="1" applyProtection="1">
      <alignment horizontal="center" vertical="center"/>
      <protection/>
    </xf>
    <xf numFmtId="236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825"/>
          <c:w val="0.871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'W.10A-H.05'!$A$7:$A$45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'W.10A-H.05'!$N$7:$N$45</c:f>
              <c:numCache>
                <c:ptCount val="39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53.38310399999999</c:v>
                </c:pt>
                <c:pt idx="36">
                  <c:v>252.55670399999997</c:v>
                </c:pt>
                <c:pt idx="37">
                  <c:v>532.43</c:v>
                </c:pt>
                <c:pt idx="38">
                  <c:v>71.89999999999999</c:v>
                </c:pt>
              </c:numCache>
            </c:numRef>
          </c:val>
        </c:ser>
        <c:gapWidth val="100"/>
        <c:axId val="41757513"/>
        <c:axId val="64180326"/>
      </c:barChart>
      <c:lineChart>
        <c:grouping val="standard"/>
        <c:varyColors val="0"/>
        <c:ser>
          <c:idx val="1"/>
          <c:order val="1"/>
          <c:tx>
            <c:v>ค่าเฉลี่ย 478.3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'W.10A-H.05'!$A$7:$A$44</c:f>
              <c:numCache>
                <c:ptCount val="38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'W.10A-H.05'!$P$7:$P$44</c:f>
              <c:numCache>
                <c:ptCount val="38"/>
                <c:pt idx="0">
                  <c:v>478.31172126315784</c:v>
                </c:pt>
                <c:pt idx="1">
                  <c:v>478.31172126315784</c:v>
                </c:pt>
                <c:pt idx="2">
                  <c:v>478.31172126315784</c:v>
                </c:pt>
                <c:pt idx="3">
                  <c:v>478.31172126315784</c:v>
                </c:pt>
                <c:pt idx="4">
                  <c:v>478.31172126315784</c:v>
                </c:pt>
                <c:pt idx="5">
                  <c:v>478.31172126315784</c:v>
                </c:pt>
                <c:pt idx="6">
                  <c:v>478.31172126315784</c:v>
                </c:pt>
                <c:pt idx="7">
                  <c:v>478.31172126315784</c:v>
                </c:pt>
                <c:pt idx="8">
                  <c:v>478.31172126315784</c:v>
                </c:pt>
                <c:pt idx="9">
                  <c:v>478.31172126315784</c:v>
                </c:pt>
                <c:pt idx="10">
                  <c:v>478.31172126315784</c:v>
                </c:pt>
                <c:pt idx="11">
                  <c:v>478.31172126315784</c:v>
                </c:pt>
                <c:pt idx="12">
                  <c:v>478.31172126315784</c:v>
                </c:pt>
                <c:pt idx="13">
                  <c:v>478.31172126315784</c:v>
                </c:pt>
                <c:pt idx="14">
                  <c:v>478.31172126315784</c:v>
                </c:pt>
                <c:pt idx="15">
                  <c:v>478.31172126315784</c:v>
                </c:pt>
                <c:pt idx="16">
                  <c:v>478.31172126315784</c:v>
                </c:pt>
                <c:pt idx="17">
                  <c:v>478.31172126315784</c:v>
                </c:pt>
                <c:pt idx="18">
                  <c:v>478.31172126315784</c:v>
                </c:pt>
                <c:pt idx="19">
                  <c:v>478.31172126315784</c:v>
                </c:pt>
                <c:pt idx="20">
                  <c:v>478.31172126315784</c:v>
                </c:pt>
                <c:pt idx="21">
                  <c:v>478.31172126315784</c:v>
                </c:pt>
                <c:pt idx="22">
                  <c:v>478.31172126315784</c:v>
                </c:pt>
                <c:pt idx="23">
                  <c:v>478.31172126315784</c:v>
                </c:pt>
                <c:pt idx="24">
                  <c:v>478.31172126315784</c:v>
                </c:pt>
                <c:pt idx="25">
                  <c:v>478.31172126315784</c:v>
                </c:pt>
                <c:pt idx="26">
                  <c:v>478.31172126315784</c:v>
                </c:pt>
                <c:pt idx="27">
                  <c:v>478.31172126315784</c:v>
                </c:pt>
                <c:pt idx="28">
                  <c:v>478.31172126315784</c:v>
                </c:pt>
                <c:pt idx="29">
                  <c:v>478.31172126315784</c:v>
                </c:pt>
                <c:pt idx="30">
                  <c:v>478.31172126315784</c:v>
                </c:pt>
                <c:pt idx="31">
                  <c:v>478.31172126315784</c:v>
                </c:pt>
                <c:pt idx="32">
                  <c:v>478.31172126315784</c:v>
                </c:pt>
                <c:pt idx="33">
                  <c:v>478.31172126315784</c:v>
                </c:pt>
                <c:pt idx="34">
                  <c:v>478.31172126315784</c:v>
                </c:pt>
                <c:pt idx="35">
                  <c:v>478.31172126315784</c:v>
                </c:pt>
                <c:pt idx="36">
                  <c:v>478.31172126315784</c:v>
                </c:pt>
                <c:pt idx="37">
                  <c:v>478.31172126315784</c:v>
                </c:pt>
              </c:numCache>
            </c:numRef>
          </c:val>
          <c:smooth val="0"/>
        </c:ser>
        <c:axId val="41757513"/>
        <c:axId val="64180326"/>
      </c:lineChart>
      <c:catAx>
        <c:axId val="4175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180326"/>
        <c:crossesAt val="0"/>
        <c:auto val="1"/>
        <c:lblOffset val="100"/>
        <c:tickLblSkip val="2"/>
        <c:noMultiLvlLbl val="0"/>
      </c:catAx>
      <c:valAx>
        <c:axId val="6418032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7513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25"/>
          <c:y val="0.8572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9"/>
  <sheetViews>
    <sheetView showGridLines="0" tabSelected="1" zoomScalePageLayoutView="0" workbookViewId="0" topLeftCell="A25">
      <selection activeCell="T48" sqref="T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 aca="true" t="shared" si="0" ref="O7:O29">+N7*0.0317097</f>
        <v>23.156642619</v>
      </c>
      <c r="P7" s="37">
        <f aca="true" t="shared" si="1" ref="P7:P44">$N$50</f>
        <v>478.31172126315784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2" ref="N8:N29">SUM(B8:M8)</f>
        <v>657.013</v>
      </c>
      <c r="O8" s="36">
        <f t="shared" si="0"/>
        <v>20.8336851261</v>
      </c>
      <c r="P8" s="37">
        <f t="shared" si="1"/>
        <v>478.31172126315784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2"/>
        <v>393.76800000000003</v>
      </c>
      <c r="O9" s="36">
        <f t="shared" si="0"/>
        <v>12.486265149600001</v>
      </c>
      <c r="P9" s="37">
        <f t="shared" si="1"/>
        <v>478.31172126315784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2"/>
        <v>471.769</v>
      </c>
      <c r="O10" s="36">
        <f t="shared" si="0"/>
        <v>14.9596534593</v>
      </c>
      <c r="P10" s="37">
        <f t="shared" si="1"/>
        <v>478.31172126315784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2"/>
        <v>471.36</v>
      </c>
      <c r="O11" s="36">
        <f t="shared" si="0"/>
        <v>14.946684192000001</v>
      </c>
      <c r="P11" s="37">
        <f t="shared" si="1"/>
        <v>478.31172126315784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2"/>
        <v>346.45000000000005</v>
      </c>
      <c r="O12" s="36">
        <f t="shared" si="0"/>
        <v>10.985825565</v>
      </c>
      <c r="P12" s="37">
        <f t="shared" si="1"/>
        <v>478.31172126315784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2"/>
        <v>352.95</v>
      </c>
      <c r="O13" s="36">
        <f t="shared" si="0"/>
        <v>11.191938615</v>
      </c>
      <c r="P13" s="37">
        <f t="shared" si="1"/>
        <v>478.31172126315784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2"/>
        <v>893.932</v>
      </c>
      <c r="O14" s="36">
        <f t="shared" si="0"/>
        <v>28.3463155404</v>
      </c>
      <c r="P14" s="37">
        <f t="shared" si="1"/>
        <v>478.31172126315784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2"/>
        <v>829.8449999999999</v>
      </c>
      <c r="O15" s="36">
        <f t="shared" si="0"/>
        <v>26.3141359965</v>
      </c>
      <c r="P15" s="37">
        <f t="shared" si="1"/>
        <v>478.31172126315784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2"/>
        <v>411.3</v>
      </c>
      <c r="O16" s="36">
        <f t="shared" si="0"/>
        <v>13.04219961</v>
      </c>
      <c r="P16" s="37">
        <f t="shared" si="1"/>
        <v>478.31172126315784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2"/>
        <v>1189.359</v>
      </c>
      <c r="O17" s="36">
        <f t="shared" si="0"/>
        <v>37.714217082299996</v>
      </c>
      <c r="P17" s="37">
        <f t="shared" si="1"/>
        <v>478.31172126315784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2"/>
        <v>648.142</v>
      </c>
      <c r="O18" s="36">
        <f t="shared" si="0"/>
        <v>20.552388377400003</v>
      </c>
      <c r="P18" s="37">
        <f t="shared" si="1"/>
        <v>478.31172126315784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2"/>
        <v>1120</v>
      </c>
      <c r="O19" s="36">
        <f t="shared" si="0"/>
        <v>35.514864</v>
      </c>
      <c r="P19" s="37">
        <f t="shared" si="1"/>
        <v>478.31172126315784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2"/>
        <v>466.99999999999994</v>
      </c>
      <c r="O20" s="36">
        <f t="shared" si="0"/>
        <v>14.808429899999998</v>
      </c>
      <c r="P20" s="37">
        <f t="shared" si="1"/>
        <v>478.31172126315784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2"/>
        <v>568.1099999999999</v>
      </c>
      <c r="O21" s="36">
        <f t="shared" si="0"/>
        <v>18.014597666999997</v>
      </c>
      <c r="P21" s="37">
        <f t="shared" si="1"/>
        <v>478.31172126315784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2"/>
        <v>600.43</v>
      </c>
      <c r="O22" s="36">
        <f t="shared" si="0"/>
        <v>19.039455171</v>
      </c>
      <c r="P22" s="37">
        <f t="shared" si="1"/>
        <v>478.31172126315784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2"/>
        <v>215.66999999999996</v>
      </c>
      <c r="O23" s="36">
        <f t="shared" si="0"/>
        <v>6.838830998999999</v>
      </c>
      <c r="P23" s="37">
        <f t="shared" si="1"/>
        <v>478.31172126315784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2"/>
        <v>271.92</v>
      </c>
      <c r="O24" s="36">
        <f t="shared" si="0"/>
        <v>8.622501624</v>
      </c>
      <c r="P24" s="37">
        <f t="shared" si="1"/>
        <v>478.31172126315784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2"/>
        <v>422.17</v>
      </c>
      <c r="O25" s="36">
        <f t="shared" si="0"/>
        <v>13.386884049</v>
      </c>
      <c r="P25" s="37">
        <f t="shared" si="1"/>
        <v>478.31172126315784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2"/>
        <v>196.87</v>
      </c>
      <c r="O26" s="36">
        <f t="shared" si="0"/>
        <v>6.242688639</v>
      </c>
      <c r="P26" s="37">
        <f t="shared" si="1"/>
        <v>478.31172126315784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2"/>
        <v>86.00999999999999</v>
      </c>
      <c r="O27" s="36">
        <f t="shared" si="0"/>
        <v>2.727351297</v>
      </c>
      <c r="P27" s="37">
        <f t="shared" si="1"/>
        <v>478.31172126315784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2"/>
        <v>245.48000000000002</v>
      </c>
      <c r="O28" s="36">
        <f t="shared" si="0"/>
        <v>7.7840971560000005</v>
      </c>
      <c r="P28" s="37">
        <f t="shared" si="1"/>
        <v>478.31172126315784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2"/>
        <v>449.23</v>
      </c>
      <c r="O29" s="36">
        <f t="shared" si="0"/>
        <v>14.244948531</v>
      </c>
      <c r="P29" s="37">
        <f t="shared" si="1"/>
        <v>478.31172126315784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aca="true" t="shared" si="3" ref="O30:O45">+N30*0.0317097</f>
        <v>10.3014351099</v>
      </c>
      <c r="P30" s="37">
        <f t="shared" si="1"/>
        <v>478.31172126315784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4" ref="N31:N41">SUM(B31:M31)</f>
        <v>300.16299999999995</v>
      </c>
      <c r="O31" s="36">
        <f t="shared" si="3"/>
        <v>9.518078681099999</v>
      </c>
      <c r="P31" s="37">
        <f t="shared" si="1"/>
        <v>478.31172126315784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4"/>
        <v>746.05536</v>
      </c>
      <c r="O32" s="36">
        <f t="shared" si="3"/>
        <v>23.657191648991997</v>
      </c>
      <c r="P32" s="37">
        <f t="shared" si="1"/>
        <v>478.31172126315784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4"/>
        <v>663.1459199999999</v>
      </c>
      <c r="O33" s="36">
        <f t="shared" si="3"/>
        <v>21.028158179423997</v>
      </c>
      <c r="P33" s="37">
        <f t="shared" si="1"/>
        <v>478.31172126315784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4"/>
        <v>239.654592</v>
      </c>
      <c r="O34" s="36">
        <f t="shared" si="3"/>
        <v>7.5993752159424</v>
      </c>
      <c r="P34" s="37">
        <f t="shared" si="1"/>
        <v>478.31172126315784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4"/>
        <v>258.49152</v>
      </c>
      <c r="O35" s="36">
        <f t="shared" si="3"/>
        <v>8.196688551744</v>
      </c>
      <c r="P35" s="37">
        <f t="shared" si="1"/>
        <v>478.31172126315784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4"/>
        <v>223.67232000000016</v>
      </c>
      <c r="O36" s="36">
        <f t="shared" si="3"/>
        <v>7.092582165504005</v>
      </c>
      <c r="P36" s="37">
        <f t="shared" si="1"/>
        <v>478.31172126315784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4"/>
        <v>438.45321600000005</v>
      </c>
      <c r="O37" s="36">
        <f t="shared" si="3"/>
        <v>13.903219943395202</v>
      </c>
      <c r="P37" s="37">
        <f t="shared" si="1"/>
        <v>478.31172126315784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4"/>
        <v>1196.506944</v>
      </c>
      <c r="O38" s="36">
        <f t="shared" si="3"/>
        <v>37.9408762421568</v>
      </c>
      <c r="P38" s="37">
        <f t="shared" si="1"/>
        <v>478.31172126315784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4"/>
        <v>355.68547200000006</v>
      </c>
      <c r="O39" s="36">
        <f t="shared" si="3"/>
        <v>11.278679611478402</v>
      </c>
      <c r="P39" s="37">
        <f t="shared" si="1"/>
        <v>478.31172126315784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4"/>
        <v>301.0452480000001</v>
      </c>
      <c r="O40" s="36">
        <f t="shared" si="3"/>
        <v>9.546054500505603</v>
      </c>
      <c r="P40" s="37">
        <f t="shared" si="1"/>
        <v>478.31172126315784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4"/>
        <v>250.68700800000005</v>
      </c>
      <c r="O41" s="36">
        <f t="shared" si="3"/>
        <v>7.949209817577602</v>
      </c>
      <c r="P41" s="37">
        <f t="shared" si="1"/>
        <v>478.31172126315784</v>
      </c>
      <c r="Q41" s="38"/>
    </row>
    <row r="42" spans="1:17" ht="15" customHeight="1">
      <c r="A42" s="32">
        <v>2558</v>
      </c>
      <c r="B42" s="39">
        <v>2.16</v>
      </c>
      <c r="C42" s="39">
        <v>2.956608</v>
      </c>
      <c r="D42" s="39">
        <v>5.126975999999997</v>
      </c>
      <c r="E42" s="39">
        <v>4.581791999999997</v>
      </c>
      <c r="F42" s="39">
        <v>6.556896000000002</v>
      </c>
      <c r="G42" s="39">
        <v>6.379775999999998</v>
      </c>
      <c r="H42" s="39">
        <v>6.556896000000002</v>
      </c>
      <c r="I42" s="39">
        <v>5.627231999999999</v>
      </c>
      <c r="J42" s="39">
        <v>5.431103999999998</v>
      </c>
      <c r="K42" s="39">
        <v>1.401408</v>
      </c>
      <c r="L42" s="39">
        <v>1.4169600000000009</v>
      </c>
      <c r="M42" s="39">
        <v>5.187456</v>
      </c>
      <c r="N42" s="35">
        <f>SUM(B42:M42)</f>
        <v>53.38310399999999</v>
      </c>
      <c r="O42" s="36">
        <f t="shared" si="3"/>
        <v>1.6927622129087996</v>
      </c>
      <c r="P42" s="37">
        <f t="shared" si="1"/>
        <v>478.31172126315784</v>
      </c>
      <c r="Q42" s="38"/>
    </row>
    <row r="43" spans="1:17" ht="15" customHeight="1">
      <c r="A43" s="32">
        <v>2559</v>
      </c>
      <c r="B43" s="34">
        <v>2.9695679999999998</v>
      </c>
      <c r="C43" s="34">
        <v>3.8327040000000006</v>
      </c>
      <c r="D43" s="34">
        <v>2.8140479999999997</v>
      </c>
      <c r="E43" s="34">
        <v>11.035008</v>
      </c>
      <c r="F43" s="34">
        <v>8.881055999999994</v>
      </c>
      <c r="G43" s="34">
        <v>42.00336000000001</v>
      </c>
      <c r="H43" s="34">
        <v>87.905952</v>
      </c>
      <c r="I43" s="34">
        <v>69.427584</v>
      </c>
      <c r="J43" s="34">
        <v>4.076352</v>
      </c>
      <c r="K43" s="34">
        <v>4.129920000000001</v>
      </c>
      <c r="L43" s="34">
        <v>7.940160000000003</v>
      </c>
      <c r="M43" s="34">
        <v>7.540991999999995</v>
      </c>
      <c r="N43" s="35">
        <f>SUM(B43:M43)</f>
        <v>252.55670399999997</v>
      </c>
      <c r="O43" s="36">
        <f t="shared" si="3"/>
        <v>8.0084973168288</v>
      </c>
      <c r="P43" s="37">
        <f t="shared" si="1"/>
        <v>478.31172126315784</v>
      </c>
      <c r="Q43" s="38"/>
    </row>
    <row r="44" spans="1:17" ht="15" customHeight="1">
      <c r="A44" s="43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>SUM(B44:M44)</f>
        <v>532.43</v>
      </c>
      <c r="O44" s="36">
        <f t="shared" si="3"/>
        <v>16.883195570999998</v>
      </c>
      <c r="P44" s="37">
        <f t="shared" si="1"/>
        <v>478.31172126315784</v>
      </c>
      <c r="Q44" s="38"/>
    </row>
    <row r="45" spans="1:17" ht="15" customHeight="1">
      <c r="A45" s="43">
        <v>2561</v>
      </c>
      <c r="B45" s="44">
        <v>2.4</v>
      </c>
      <c r="C45" s="44">
        <v>7.5</v>
      </c>
      <c r="D45" s="44">
        <v>6</v>
      </c>
      <c r="E45" s="44">
        <v>8</v>
      </c>
      <c r="F45" s="44">
        <v>16.2</v>
      </c>
      <c r="G45" s="44">
        <v>2.4</v>
      </c>
      <c r="H45" s="44">
        <v>7.4</v>
      </c>
      <c r="I45" s="44">
        <v>8.1</v>
      </c>
      <c r="J45" s="44">
        <v>4.7</v>
      </c>
      <c r="K45" s="44">
        <v>9.2</v>
      </c>
      <c r="L45" s="44">
        <v>3.5</v>
      </c>
      <c r="M45" s="44">
        <v>3.3</v>
      </c>
      <c r="N45" s="45">
        <f>SUM(B45:M45)</f>
        <v>78.69999999999999</v>
      </c>
      <c r="O45" s="46">
        <f t="shared" si="3"/>
        <v>2.4955533899999995</v>
      </c>
      <c r="P45" s="41"/>
      <c r="Q45" s="38"/>
    </row>
    <row r="46" spans="1:17" ht="15" customHeight="1">
      <c r="A46" s="32">
        <v>2562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5"/>
      <c r="O46" s="40"/>
      <c r="P46" s="41"/>
      <c r="Q46" s="38"/>
    </row>
    <row r="47" spans="1:17" ht="15" customHeight="1">
      <c r="A47" s="32">
        <v>2563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5"/>
      <c r="O47" s="40"/>
      <c r="P47" s="41"/>
      <c r="Q47" s="38"/>
    </row>
    <row r="48" spans="1:17" ht="15" customHeight="1">
      <c r="A48" s="32">
        <v>2564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/>
      <c r="O48" s="40"/>
      <c r="P48" s="41"/>
      <c r="Q48" s="38"/>
    </row>
    <row r="49" spans="1:17" ht="15" customHeight="1">
      <c r="A49" s="33" t="s">
        <v>19</v>
      </c>
      <c r="B49" s="42">
        <f>MAX(B7:B44)</f>
        <v>60.4584</v>
      </c>
      <c r="C49" s="42">
        <f aca="true" t="shared" si="5" ref="C49:O49">MAX(C7:C44)</f>
        <v>155.95027200000004</v>
      </c>
      <c r="D49" s="42">
        <f t="shared" si="5"/>
        <v>110</v>
      </c>
      <c r="E49" s="42">
        <f t="shared" si="5"/>
        <v>135.23</v>
      </c>
      <c r="F49" s="42">
        <f t="shared" si="5"/>
        <v>458.577</v>
      </c>
      <c r="G49" s="42">
        <f t="shared" si="5"/>
        <v>364.781</v>
      </c>
      <c r="H49" s="42">
        <f t="shared" si="5"/>
        <v>210.211</v>
      </c>
      <c r="I49" s="42">
        <f t="shared" si="5"/>
        <v>136.858</v>
      </c>
      <c r="J49" s="42">
        <f t="shared" si="5"/>
        <v>52.2</v>
      </c>
      <c r="K49" s="42">
        <f t="shared" si="5"/>
        <v>43.7</v>
      </c>
      <c r="L49" s="42">
        <f t="shared" si="5"/>
        <v>36.44352000000003</v>
      </c>
      <c r="M49" s="42">
        <f t="shared" si="5"/>
        <v>28.632959999999997</v>
      </c>
      <c r="N49" s="42">
        <f t="shared" si="5"/>
        <v>1196.506944</v>
      </c>
      <c r="O49" s="42">
        <f t="shared" si="5"/>
        <v>37.9408762421568</v>
      </c>
      <c r="P49" s="38"/>
      <c r="Q49" s="38"/>
    </row>
    <row r="50" spans="1:17" ht="15" customHeight="1">
      <c r="A50" s="33" t="s">
        <v>16</v>
      </c>
      <c r="B50" s="42">
        <f>AVERAGE(B7:B44)</f>
        <v>12.50786547368421</v>
      </c>
      <c r="C50" s="42">
        <f aca="true" t="shared" si="6" ref="C50:O50">AVERAGE(C7:C44)</f>
        <v>18.687057894736842</v>
      </c>
      <c r="D50" s="42">
        <f t="shared" si="6"/>
        <v>25.572546947368423</v>
      </c>
      <c r="E50" s="42">
        <f t="shared" si="6"/>
        <v>35.68491031578947</v>
      </c>
      <c r="F50" s="42">
        <f t="shared" si="6"/>
        <v>91.2377425263158</v>
      </c>
      <c r="G50" s="42">
        <f t="shared" si="6"/>
        <v>128.40030821052633</v>
      </c>
      <c r="H50" s="42">
        <f t="shared" si="6"/>
        <v>75.30215515789473</v>
      </c>
      <c r="I50" s="42">
        <f t="shared" si="6"/>
        <v>37.79460652631578</v>
      </c>
      <c r="J50" s="42">
        <f t="shared" si="6"/>
        <v>18.197795578947375</v>
      </c>
      <c r="K50" s="42">
        <f t="shared" si="6"/>
        <v>12.827628210526315</v>
      </c>
      <c r="L50" s="42">
        <f t="shared" si="6"/>
        <v>10.76438442105263</v>
      </c>
      <c r="M50" s="42">
        <f t="shared" si="6"/>
        <v>11.33472</v>
      </c>
      <c r="N50" s="42">
        <f>SUM(B50:M50)</f>
        <v>478.31172126315784</v>
      </c>
      <c r="O50" s="42">
        <f t="shared" si="6"/>
        <v>15.167121187738356</v>
      </c>
      <c r="P50" s="38"/>
      <c r="Q50" s="38"/>
    </row>
    <row r="51" spans="1:17" ht="15" customHeight="1">
      <c r="A51" s="33" t="s">
        <v>20</v>
      </c>
      <c r="B51" s="42">
        <f>MIN(B7:B44)</f>
        <v>1.45</v>
      </c>
      <c r="C51" s="42">
        <f aca="true" t="shared" si="7" ref="C51:O51">MIN(C7:C44)</f>
        <v>0.13</v>
      </c>
      <c r="D51" s="42">
        <f t="shared" si="7"/>
        <v>0.13</v>
      </c>
      <c r="E51" s="42">
        <f t="shared" si="7"/>
        <v>0.13</v>
      </c>
      <c r="F51" s="42">
        <f t="shared" si="7"/>
        <v>1.73</v>
      </c>
      <c r="G51" s="42">
        <f t="shared" si="7"/>
        <v>6.379775999999998</v>
      </c>
      <c r="H51" s="42">
        <f t="shared" si="7"/>
        <v>6.556896000000002</v>
      </c>
      <c r="I51" s="42">
        <f t="shared" si="7"/>
        <v>5.627231999999999</v>
      </c>
      <c r="J51" s="42">
        <f t="shared" si="7"/>
        <v>1.59</v>
      </c>
      <c r="K51" s="42">
        <f t="shared" si="7"/>
        <v>1.401408</v>
      </c>
      <c r="L51" s="42">
        <f t="shared" si="7"/>
        <v>1.4169600000000009</v>
      </c>
      <c r="M51" s="42">
        <f t="shared" si="7"/>
        <v>2.74</v>
      </c>
      <c r="N51" s="42">
        <f t="shared" si="7"/>
        <v>53.38310399999999</v>
      </c>
      <c r="O51" s="42">
        <f t="shared" si="7"/>
        <v>1.6927622129087996</v>
      </c>
      <c r="P51" s="38"/>
      <c r="Q51" s="38"/>
    </row>
    <row r="52" spans="1:15" ht="21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</row>
    <row r="54" spans="1:15" ht="18" customHeight="1">
      <c r="A54" s="22"/>
      <c r="B54" s="50" t="s">
        <v>24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24.75" customHeight="1">
      <c r="A60" s="26"/>
      <c r="B60" s="27"/>
      <c r="C60" s="28"/>
      <c r="D60" s="25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4">
    <mergeCell ref="A2:O2"/>
    <mergeCell ref="L3:O3"/>
    <mergeCell ref="A3:D3"/>
    <mergeCell ref="B54:M54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2016-07-13T06:14:22Z</cp:lastPrinted>
  <dcterms:created xsi:type="dcterms:W3CDTF">1994-01-31T08:04:27Z</dcterms:created>
  <dcterms:modified xsi:type="dcterms:W3CDTF">2019-04-18T06:26:21Z</dcterms:modified>
  <cp:category/>
  <cp:version/>
  <cp:contentType/>
  <cp:contentStatus/>
</cp:coreProperties>
</file>