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Sw.5A" sheetId="1" r:id="rId1"/>
    <sheet name="ปริมาณน้ำสูงสุด" sheetId="2" r:id="rId2"/>
    <sheet name="Data Sw.5A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<sst xmlns="http://schemas.openxmlformats.org/spreadsheetml/2006/main" count="65" uniqueCount="24">
  <si>
    <t xml:space="preserve">       ปริมาณน้ำรายปี</t>
  </si>
  <si>
    <t xml:space="preserve"> </t>
  </si>
  <si>
    <t>สถานี :  SW.5A  น้ำแม่ปาย  บ้านท่าโป่งแดง  อ.เมือง จ.แม่ฮ่องสอน</t>
  </si>
  <si>
    <t>พื้นที่รับน้ำ   4470  ตร.กม.</t>
  </si>
  <si>
    <t>ตลิ่งฝั่งซ้าย  186.330 ม.(รทก.) ตลิ่งฝั่งขวา  181.455 ม.(รทก.) ท้องน้ำ 174.787 ม.(รทก.) ศูนย์เสาระดับน้ำ 175.757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</si>
  <si>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</si>
  <si>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</si>
  <si>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</si>
  <si>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</si>
  <si>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</si>
  <si>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</si>
  <si>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</si>
  <si>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</si>
  <si>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</si>
  <si>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</si>
  <si>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</si>
  <si>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</si>
  <si>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</si>
  <si>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</si>
  <si>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</si>
  <si>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_</t>
  </si>
  <si>
    <t> 5.34</t>
  </si>
  <si>
    <t>ปี 2547-2548 ไม่มีการสำรวจปริมาณน้ำ</t>
  </si>
  <si>
    <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</si>
</sst>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0.000_)"/>
    <numFmt numFmtId="241" formatCode="0.000"/>
    <numFmt numFmtId="242" formatCode="d\ ดดด"/>
    <numFmt numFmtId="243" formatCode="#,##0_ ;\-#,##0\ "/>
    <numFmt numFmtId="244" formatCode="bbbb"/>
    <numFmt numFmtId="245" formatCode="mmm\-yyyy"/>
    <numFmt numFmtId="246" formatCode="#,##0.00_ ;\-#,##0.00\ 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sz val="14"/>
      <color indexed="10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1">
    <xf numFmtId="233" fontId="0" fillId="0" borderId="0" xfId="0" applyAlignment="1">
      <alignment/>
    </xf>
    <xf numFmtId="0" fontId="0" fillId="0" borderId="0" xfId="46">
      <alignment/>
      <protection/>
    </xf>
    <xf numFmtId="242" fontId="31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2" fontId="0" fillId="0" borderId="0" xfId="46" applyNumberFormat="1">
      <alignment/>
      <protection/>
    </xf>
    <xf numFmtId="0" fontId="32" fillId="0" borderId="0" xfId="46" applyFont="1" applyAlignment="1">
      <alignment horizontal="left"/>
      <protection/>
    </xf>
    <xf numFmtId="2" fontId="32" fillId="0" borderId="0" xfId="46" applyNumberFormat="1" applyFont="1">
      <alignment/>
      <protection/>
    </xf>
    <xf numFmtId="242" fontId="32" fillId="0" borderId="0" xfId="46" applyNumberFormat="1" applyFont="1" applyAlignment="1">
      <alignment horizontal="right"/>
      <protection/>
    </xf>
    <xf numFmtId="0" fontId="32" fillId="0" borderId="0" xfId="46" applyFont="1">
      <alignment/>
      <protection/>
    </xf>
    <xf numFmtId="242" fontId="32" fillId="0" borderId="0" xfId="46" applyNumberFormat="1" applyFont="1">
      <alignment/>
      <protection/>
    </xf>
    <xf numFmtId="2" fontId="32" fillId="0" borderId="0" xfId="46" applyNumberFormat="1" applyFont="1" applyAlignment="1">
      <alignment horizontal="right"/>
      <protection/>
    </xf>
    <xf numFmtId="242" fontId="32" fillId="0" borderId="0" xfId="46" applyNumberFormat="1" applyFont="1" applyAlignment="1">
      <alignment horizontal="center"/>
      <protection/>
    </xf>
    <xf numFmtId="242" fontId="33" fillId="0" borderId="0" xfId="46" applyNumberFormat="1" applyFont="1">
      <alignment/>
      <protection/>
    </xf>
    <xf numFmtId="2" fontId="33" fillId="0" borderId="0" xfId="46" applyNumberFormat="1" applyFont="1">
      <alignment/>
      <protection/>
    </xf>
    <xf numFmtId="24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33" fillId="0" borderId="0" xfId="46" applyFont="1" applyAlignment="1">
      <alignment horizontal="left"/>
      <protection/>
    </xf>
    <xf numFmtId="2" fontId="33" fillId="0" borderId="0" xfId="46" applyNumberFormat="1" applyFont="1" applyAlignment="1">
      <alignment horizontal="left"/>
      <protection/>
    </xf>
    <xf numFmtId="242" fontId="33" fillId="0" borderId="0" xfId="46" applyNumberFormat="1" applyFont="1" applyAlignment="1">
      <alignment horizontal="right"/>
      <protection/>
    </xf>
    <xf numFmtId="2" fontId="33" fillId="0" borderId="0" xfId="46" applyNumberFormat="1" applyFont="1" applyAlignment="1">
      <alignment horizontal="center"/>
      <protection/>
    </xf>
    <xf numFmtId="242" fontId="33" fillId="0" borderId="0" xfId="46" applyNumberFormat="1" applyFont="1" applyAlignment="1">
      <alignment horizontal="center"/>
      <protection/>
    </xf>
    <xf numFmtId="2" fontId="33" fillId="0" borderId="0" xfId="46" applyNumberFormat="1" applyFont="1" applyAlignment="1">
      <alignment horizontal="right"/>
      <protection/>
    </xf>
    <xf numFmtId="0" fontId="34" fillId="0" borderId="0" xfId="46" applyFont="1">
      <alignment/>
      <protection/>
    </xf>
    <xf numFmtId="0" fontId="33" fillId="0" borderId="10" xfId="46" applyFont="1" applyBorder="1" applyAlignment="1">
      <alignment horizontal="center"/>
      <protection/>
    </xf>
    <xf numFmtId="2" fontId="33" fillId="0" borderId="11" xfId="46" applyNumberFormat="1" applyFont="1" applyBorder="1" applyAlignment="1">
      <alignment horizontal="centerContinuous"/>
      <protection/>
    </xf>
    <xf numFmtId="0" fontId="33" fillId="0" borderId="11" xfId="46" applyFont="1" applyBorder="1" applyAlignment="1">
      <alignment horizontal="centerContinuous"/>
      <protection/>
    </xf>
    <xf numFmtId="242" fontId="35" fillId="0" borderId="11" xfId="46" applyNumberFormat="1" applyFont="1" applyBorder="1" applyAlignment="1">
      <alignment horizontal="centerContinuous"/>
      <protection/>
    </xf>
    <xf numFmtId="2" fontId="35" fillId="0" borderId="11" xfId="46" applyNumberFormat="1" applyFont="1" applyBorder="1" applyAlignment="1">
      <alignment horizontal="centerContinuous"/>
      <protection/>
    </xf>
    <xf numFmtId="242" fontId="35" fillId="0" borderId="12" xfId="46" applyNumberFormat="1" applyFont="1" applyBorder="1" applyAlignment="1">
      <alignment horizontal="centerContinuous"/>
      <protection/>
    </xf>
    <xf numFmtId="242" fontId="33" fillId="0" borderId="12" xfId="46" applyNumberFormat="1" applyFont="1" applyBorder="1" applyAlignment="1">
      <alignment horizontal="centerContinuous"/>
      <protection/>
    </xf>
    <xf numFmtId="242" fontId="33" fillId="0" borderId="11" xfId="46" applyNumberFormat="1" applyFont="1" applyBorder="1" applyAlignment="1">
      <alignment horizontal="centerContinuous"/>
      <protection/>
    </xf>
    <xf numFmtId="242" fontId="35" fillId="0" borderId="13" xfId="46" applyNumberFormat="1" applyFont="1" applyBorder="1" applyAlignment="1">
      <alignment horizontal="centerContinuous"/>
      <protection/>
    </xf>
    <xf numFmtId="2" fontId="33" fillId="0" borderId="14" xfId="46" applyNumberFormat="1" applyFont="1" applyBorder="1" applyAlignment="1">
      <alignment horizontal="centerContinuous"/>
      <protection/>
    </xf>
    <xf numFmtId="2" fontId="35" fillId="0" borderId="15" xfId="46" applyNumberFormat="1" applyFont="1" applyBorder="1" applyAlignment="1">
      <alignment horizontal="centerContinuous"/>
      <protection/>
    </xf>
    <xf numFmtId="0" fontId="33" fillId="0" borderId="16" xfId="46" applyFont="1" applyBorder="1" applyAlignment="1">
      <alignment horizontal="center"/>
      <protection/>
    </xf>
    <xf numFmtId="2" fontId="33" fillId="0" borderId="17" xfId="46" applyNumberFormat="1" applyFont="1" applyBorder="1" applyAlignment="1">
      <alignment horizontal="centerContinuous"/>
      <protection/>
    </xf>
    <xf numFmtId="0" fontId="33" fillId="0" borderId="18" xfId="46" applyFont="1" applyBorder="1" applyAlignment="1">
      <alignment horizontal="centerContinuous"/>
      <protection/>
    </xf>
    <xf numFmtId="242" fontId="33" fillId="0" borderId="17" xfId="46" applyNumberFormat="1" applyFont="1" applyBorder="1" applyAlignment="1">
      <alignment horizontal="centerContinuous"/>
      <protection/>
    </xf>
    <xf numFmtId="0" fontId="33" fillId="0" borderId="17" xfId="46" applyFont="1" applyBorder="1" applyAlignment="1">
      <alignment horizontal="centerContinuous"/>
      <protection/>
    </xf>
    <xf numFmtId="242" fontId="33" fillId="0" borderId="19" xfId="46" applyNumberFormat="1" applyFont="1" applyBorder="1" applyAlignment="1">
      <alignment horizontal="centerContinuous"/>
      <protection/>
    </xf>
    <xf numFmtId="2" fontId="33" fillId="0" borderId="16" xfId="46" applyNumberFormat="1" applyFont="1" applyBorder="1" applyAlignment="1">
      <alignment horizontal="center"/>
      <protection/>
    </xf>
    <xf numFmtId="2" fontId="35" fillId="0" borderId="20" xfId="46" applyNumberFormat="1" applyFont="1" applyBorder="1">
      <alignment/>
      <protection/>
    </xf>
    <xf numFmtId="242" fontId="35" fillId="0" borderId="20" xfId="46" applyNumberFormat="1" applyFont="1" applyBorder="1" applyAlignment="1">
      <alignment horizontal="center"/>
      <protection/>
    </xf>
    <xf numFmtId="2" fontId="35" fillId="0" borderId="20" xfId="46" applyNumberFormat="1" applyFont="1" applyBorder="1" applyAlignment="1">
      <alignment horizontal="left"/>
      <protection/>
    </xf>
    <xf numFmtId="2" fontId="35" fillId="0" borderId="20" xfId="46" applyNumberFormat="1" applyFont="1" applyBorder="1" applyAlignment="1">
      <alignment horizontal="center"/>
      <protection/>
    </xf>
    <xf numFmtId="242" fontId="35" fillId="0" borderId="16" xfId="46" applyNumberFormat="1" applyFont="1" applyBorder="1" applyAlignment="1">
      <alignment horizontal="center"/>
      <protection/>
    </xf>
    <xf numFmtId="0" fontId="0" fillId="0" borderId="19" xfId="46" applyFont="1" applyBorder="1">
      <alignment/>
      <protection/>
    </xf>
    <xf numFmtId="2" fontId="36" fillId="0" borderId="17" xfId="46" applyNumberFormat="1" applyFont="1" applyBorder="1">
      <alignment/>
      <protection/>
    </xf>
    <xf numFmtId="2" fontId="36" fillId="0" borderId="17" xfId="46" applyNumberFormat="1" applyFont="1" applyBorder="1" applyAlignment="1">
      <alignment horizontal="center"/>
      <protection/>
    </xf>
    <xf numFmtId="242" fontId="36" fillId="0" borderId="17" xfId="46" applyNumberFormat="1" applyFont="1" applyBorder="1" applyAlignment="1">
      <alignment horizontal="right"/>
      <protection/>
    </xf>
    <xf numFmtId="242" fontId="36" fillId="0" borderId="17" xfId="46" applyNumberFormat="1" applyFont="1" applyBorder="1" applyAlignment="1">
      <alignment horizontal="center"/>
      <protection/>
    </xf>
    <xf numFmtId="242" fontId="36" fillId="0" borderId="19" xfId="46" applyNumberFormat="1" applyFont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242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242" fontId="0" fillId="0" borderId="26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8" xfId="46" applyNumberFormat="1" applyBorder="1" applyAlignment="1">
      <alignment horizontal="right"/>
      <protection/>
    </xf>
    <xf numFmtId="242" fontId="0" fillId="0" borderId="27" xfId="46" applyNumberFormat="1" applyBorder="1" applyAlignment="1">
      <alignment horizontal="right"/>
      <protection/>
    </xf>
    <xf numFmtId="2" fontId="0" fillId="18" borderId="22" xfId="46" applyNumberFormat="1" applyFill="1" applyBorder="1" applyAlignment="1">
      <alignment horizontal="right"/>
      <protection/>
    </xf>
    <xf numFmtId="242" fontId="0" fillId="0" borderId="23" xfId="46" applyNumberFormat="1" applyFill="1" applyBorder="1" applyAlignment="1">
      <alignment horizontal="right"/>
      <protection/>
    </xf>
    <xf numFmtId="0" fontId="0" fillId="0" borderId="0" xfId="46" applyAlignment="1">
      <alignment horizontal="right"/>
      <protection/>
    </xf>
    <xf numFmtId="0" fontId="0" fillId="0" borderId="0" xfId="46" applyBorder="1" applyAlignment="1">
      <alignment horizontal="right"/>
      <protection/>
    </xf>
    <xf numFmtId="2" fontId="37" fillId="0" borderId="22" xfId="46" applyNumberFormat="1" applyFont="1" applyBorder="1" applyAlignment="1">
      <alignment horizontal="right" vertical="center"/>
      <protection/>
    </xf>
    <xf numFmtId="2" fontId="0" fillId="0" borderId="0" xfId="46" applyNumberFormat="1" applyBorder="1">
      <alignment/>
      <protection/>
    </xf>
    <xf numFmtId="2" fontId="38" fillId="0" borderId="20" xfId="46" applyNumberFormat="1" applyFont="1" applyBorder="1" applyAlignment="1">
      <alignment horizontal="right"/>
      <protection/>
    </xf>
    <xf numFmtId="0" fontId="0" fillId="0" borderId="0" xfId="46" applyBorder="1">
      <alignment/>
      <protection/>
    </xf>
    <xf numFmtId="0" fontId="0" fillId="0" borderId="16" xfId="46" applyFill="1" applyBorder="1">
      <alignment/>
      <protection/>
    </xf>
    <xf numFmtId="2" fontId="0" fillId="18" borderId="21" xfId="46" applyNumberFormat="1" applyFill="1" applyBorder="1" applyAlignment="1">
      <alignment horizontal="right"/>
      <protection/>
    </xf>
    <xf numFmtId="0" fontId="0" fillId="0" borderId="22" xfId="46" applyBorder="1" applyAlignment="1">
      <alignment horizontal="right"/>
      <protection/>
    </xf>
    <xf numFmtId="0" fontId="0" fillId="0" borderId="21" xfId="46" applyBorder="1" applyAlignment="1">
      <alignment horizontal="right"/>
      <protection/>
    </xf>
    <xf numFmtId="0" fontId="0" fillId="0" borderId="27" xfId="46" applyBorder="1" applyAlignment="1">
      <alignment horizontal="right"/>
      <protection/>
    </xf>
    <xf numFmtId="2" fontId="34" fillId="0" borderId="0" xfId="46" applyNumberFormat="1" applyFont="1">
      <alignment/>
      <protection/>
    </xf>
    <xf numFmtId="0" fontId="0" fillId="0" borderId="28" xfId="46" applyBorder="1" applyAlignment="1">
      <alignment horizontal="right"/>
      <protection/>
    </xf>
    <xf numFmtId="2" fontId="0" fillId="0" borderId="21" xfId="46" applyNumberFormat="1" applyBorder="1">
      <alignment/>
      <protection/>
    </xf>
    <xf numFmtId="2" fontId="0" fillId="0" borderId="22" xfId="46" applyNumberFormat="1" applyBorder="1">
      <alignment/>
      <protection/>
    </xf>
    <xf numFmtId="242" fontId="0" fillId="0" borderId="23" xfId="46" applyNumberFormat="1" applyBorder="1">
      <alignment/>
      <protection/>
    </xf>
    <xf numFmtId="2" fontId="0" fillId="0" borderId="28" xfId="46" applyNumberFormat="1" applyBorder="1">
      <alignment/>
      <protection/>
    </xf>
    <xf numFmtId="242" fontId="0" fillId="0" borderId="27" xfId="46" applyNumberFormat="1" applyBorder="1">
      <alignment/>
      <protection/>
    </xf>
    <xf numFmtId="0" fontId="0" fillId="0" borderId="28" xfId="46" applyBorder="1">
      <alignment/>
      <protection/>
    </xf>
    <xf numFmtId="2" fontId="0" fillId="0" borderId="27" xfId="46" applyNumberFormat="1" applyBorder="1">
      <alignment/>
      <protection/>
    </xf>
    <xf numFmtId="0" fontId="40" fillId="0" borderId="22" xfId="46" applyFont="1" applyBorder="1">
      <alignment/>
      <protection/>
    </xf>
    <xf numFmtId="0" fontId="0" fillId="0" borderId="21" xfId="46" applyBorder="1">
      <alignment/>
      <protection/>
    </xf>
    <xf numFmtId="242" fontId="34" fillId="0" borderId="23" xfId="46" applyNumberFormat="1" applyFont="1" applyBorder="1" applyAlignment="1">
      <alignment horizontal="left"/>
      <protection/>
    </xf>
    <xf numFmtId="0" fontId="0" fillId="0" borderId="28" xfId="46" applyBorder="1" applyAlignment="1">
      <alignment horizontal="left"/>
      <protection/>
    </xf>
    <xf numFmtId="2" fontId="0" fillId="0" borderId="22" xfId="46" applyNumberFormat="1" applyBorder="1" applyAlignment="1">
      <alignment horizontal="left"/>
      <protection/>
    </xf>
    <xf numFmtId="242" fontId="0" fillId="0" borderId="27" xfId="46" applyNumberFormat="1" applyBorder="1" applyAlignment="1">
      <alignment horizontal="left"/>
      <protection/>
    </xf>
    <xf numFmtId="0" fontId="0" fillId="0" borderId="21" xfId="46" applyBorder="1" applyAlignment="1">
      <alignment horizontal="left"/>
      <protection/>
    </xf>
    <xf numFmtId="0" fontId="0" fillId="0" borderId="22" xfId="46" applyBorder="1" applyAlignment="1">
      <alignment horizontal="left"/>
      <protection/>
    </xf>
    <xf numFmtId="0" fontId="0" fillId="0" borderId="27" xfId="46" applyBorder="1">
      <alignment/>
      <protection/>
    </xf>
    <xf numFmtId="0" fontId="0" fillId="0" borderId="19" xfId="46" applyBorder="1">
      <alignment/>
      <protection/>
    </xf>
    <xf numFmtId="0" fontId="0" fillId="0" borderId="29" xfId="46" applyBorder="1">
      <alignment/>
      <protection/>
    </xf>
    <xf numFmtId="2" fontId="0" fillId="0" borderId="18" xfId="46" applyNumberFormat="1" applyBorder="1">
      <alignment/>
      <protection/>
    </xf>
    <xf numFmtId="242" fontId="0" fillId="0" borderId="30" xfId="46" applyNumberFormat="1" applyBorder="1">
      <alignment/>
      <protection/>
    </xf>
    <xf numFmtId="0" fontId="0" fillId="0" borderId="31" xfId="46" applyBorder="1">
      <alignment/>
      <protection/>
    </xf>
    <xf numFmtId="0" fontId="0" fillId="0" borderId="32" xfId="46" applyBorder="1">
      <alignment/>
      <protection/>
    </xf>
    <xf numFmtId="242" fontId="0" fillId="0" borderId="33" xfId="46" applyNumberFormat="1" applyBorder="1">
      <alignment/>
      <protection/>
    </xf>
    <xf numFmtId="2" fontId="0" fillId="0" borderId="31" xfId="46" applyNumberFormat="1" applyBorder="1">
      <alignment/>
      <protection/>
    </xf>
    <xf numFmtId="2" fontId="0" fillId="0" borderId="32" xfId="46" applyNumberFormat="1" applyBorder="1">
      <alignment/>
      <protection/>
    </xf>
    <xf numFmtId="0" fontId="0" fillId="0" borderId="33" xfId="46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SW5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Sw.5A น้ำปาย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0875"/>
          <c:y val="-0.010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04"/>
          <c:w val="0.808"/>
          <c:h val="0.716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Sw.5A'!$A$9:$A$42</c:f>
              <c:numCache>
                <c:ptCount val="34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</c:numCache>
            </c:numRef>
          </c:cat>
          <c:val>
            <c:numRef>
              <c:f>'Data Sw.5A'!$Q$9:$Q$42</c:f>
              <c:numCache>
                <c:ptCount val="34"/>
                <c:pt idx="0">
                  <c:v>3.02</c:v>
                </c:pt>
                <c:pt idx="1">
                  <c:v>3.5</c:v>
                </c:pt>
                <c:pt idx="2">
                  <c:v>4.56</c:v>
                </c:pt>
                <c:pt idx="3">
                  <c:v>5.36</c:v>
                </c:pt>
                <c:pt idx="4">
                  <c:v>2.56</c:v>
                </c:pt>
                <c:pt idx="5">
                  <c:v>3.25</c:v>
                </c:pt>
                <c:pt idx="6">
                  <c:v>3.63</c:v>
                </c:pt>
                <c:pt idx="7">
                  <c:v>3.9</c:v>
                </c:pt>
                <c:pt idx="8">
                  <c:v>3.85</c:v>
                </c:pt>
                <c:pt idx="9">
                  <c:v>3.19</c:v>
                </c:pt>
                <c:pt idx="10">
                  <c:v>5.18</c:v>
                </c:pt>
                <c:pt idx="11">
                  <c:v>4.05</c:v>
                </c:pt>
                <c:pt idx="12">
                  <c:v>2.52</c:v>
                </c:pt>
                <c:pt idx="13">
                  <c:v>2.74</c:v>
                </c:pt>
                <c:pt idx="14">
                  <c:v>2.49</c:v>
                </c:pt>
                <c:pt idx="15">
                  <c:v>2.22</c:v>
                </c:pt>
                <c:pt idx="16">
                  <c:v>2.9</c:v>
                </c:pt>
                <c:pt idx="17">
                  <c:v>3.61</c:v>
                </c:pt>
                <c:pt idx="18">
                  <c:v>4.1</c:v>
                </c:pt>
                <c:pt idx="19">
                  <c:v>2.69</c:v>
                </c:pt>
                <c:pt idx="20">
                  <c:v>4.4</c:v>
                </c:pt>
                <c:pt idx="21">
                  <c:v>7.06</c:v>
                </c:pt>
                <c:pt idx="22">
                  <c:v>4.83</c:v>
                </c:pt>
                <c:pt idx="23">
                  <c:v>2.719999999999999</c:v>
                </c:pt>
                <c:pt idx="24">
                  <c:v>2.782999999999987</c:v>
                </c:pt>
                <c:pt idx="25">
                  <c:v>2.6500000000000057</c:v>
                </c:pt>
                <c:pt idx="26">
                  <c:v>2.703000000000003</c:v>
                </c:pt>
                <c:pt idx="27">
                  <c:v>5.099999999999994</c:v>
                </c:pt>
                <c:pt idx="28">
                  <c:v>2.359999999999985</c:v>
                </c:pt>
                <c:pt idx="29">
                  <c:v>2.8029999999999973</c:v>
                </c:pt>
                <c:pt idx="30">
                  <c:v>2.219999999999999</c:v>
                </c:pt>
                <c:pt idx="31">
                  <c:v>3.6299999999999955</c:v>
                </c:pt>
                <c:pt idx="32">
                  <c:v>3</c:v>
                </c:pt>
                <c:pt idx="33">
                  <c:v>2.62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Sw.5A'!$A$9:$A$42</c:f>
              <c:numCache>
                <c:ptCount val="34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</c:numCache>
            </c:numRef>
          </c:cat>
          <c:val>
            <c:numRef>
              <c:f>'Data Sw.5A'!$T$9:$T$42</c:f>
              <c:numCache>
                <c:ptCount val="34"/>
                <c:pt idx="0">
                  <c:v>0.73</c:v>
                </c:pt>
                <c:pt idx="1">
                  <c:v>0.7</c:v>
                </c:pt>
                <c:pt idx="2">
                  <c:v>0.73</c:v>
                </c:pt>
                <c:pt idx="3">
                  <c:v>0</c:v>
                </c:pt>
                <c:pt idx="4">
                  <c:v>0.86</c:v>
                </c:pt>
                <c:pt idx="5">
                  <c:v>0.38</c:v>
                </c:pt>
                <c:pt idx="6">
                  <c:v>0.81</c:v>
                </c:pt>
                <c:pt idx="7">
                  <c:v>0.78</c:v>
                </c:pt>
                <c:pt idx="8">
                  <c:v>0.7</c:v>
                </c:pt>
                <c:pt idx="9">
                  <c:v>0.46</c:v>
                </c:pt>
                <c:pt idx="10">
                  <c:v>0.08</c:v>
                </c:pt>
                <c:pt idx="11">
                  <c:v>-0.08</c:v>
                </c:pt>
                <c:pt idx="12">
                  <c:v>0.02</c:v>
                </c:pt>
                <c:pt idx="13">
                  <c:v>-0.08</c:v>
                </c:pt>
                <c:pt idx="14">
                  <c:v>-0.28</c:v>
                </c:pt>
                <c:pt idx="15">
                  <c:v>-0.29</c:v>
                </c:pt>
                <c:pt idx="16">
                  <c:v>-0.18</c:v>
                </c:pt>
                <c:pt idx="17">
                  <c:v>-0.23</c:v>
                </c:pt>
                <c:pt idx="18">
                  <c:v>-0.2</c:v>
                </c:pt>
                <c:pt idx="19">
                  <c:v>0</c:v>
                </c:pt>
                <c:pt idx="20">
                  <c:v>-0.13</c:v>
                </c:pt>
                <c:pt idx="21">
                  <c:v>-0.22</c:v>
                </c:pt>
                <c:pt idx="22">
                  <c:v>0.07</c:v>
                </c:pt>
                <c:pt idx="23">
                  <c:v>0.009999999999990905</c:v>
                </c:pt>
                <c:pt idx="24">
                  <c:v>-0.23699999999999477</c:v>
                </c:pt>
                <c:pt idx="25">
                  <c:v>-0.36000000000001364</c:v>
                </c:pt>
                <c:pt idx="26">
                  <c:v>-0.4509999999999934</c:v>
                </c:pt>
                <c:pt idx="27">
                  <c:v>-0.36000000000001364</c:v>
                </c:pt>
                <c:pt idx="28">
                  <c:v>-0.3300000000000125</c:v>
                </c:pt>
                <c:pt idx="29">
                  <c:v>-0.3269999999999982</c:v>
                </c:pt>
                <c:pt idx="30">
                  <c:v>-0.30000000000001137</c:v>
                </c:pt>
                <c:pt idx="31">
                  <c:v>-0.5099999999999909</c:v>
                </c:pt>
                <c:pt idx="32">
                  <c:v>-0.6400000000000148</c:v>
                </c:pt>
              </c:numCache>
            </c:numRef>
          </c:val>
        </c:ser>
        <c:overlap val="100"/>
        <c:gapWidth val="50"/>
        <c:axId val="50101861"/>
        <c:axId val="48263566"/>
      </c:barChart>
      <c:catAx>
        <c:axId val="50101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8263566"/>
        <c:crossesAt val="-1"/>
        <c:auto val="1"/>
        <c:lblOffset val="100"/>
        <c:tickLblSkip val="2"/>
        <c:noMultiLvlLbl val="0"/>
      </c:catAx>
      <c:valAx>
        <c:axId val="48263566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010186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Sw.5A น้ำปาย บ้านท่าโป่งแดง  อ.เมือง จ.แม่ฮ่องสอน</a:t>
            </a:r>
          </a:p>
        </c:rich>
      </c:tx>
      <c:layout>
        <c:manualLayout>
          <c:xMode val="factor"/>
          <c:yMode val="factor"/>
          <c:x val="0.019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17"/>
          <c:w val="0.8337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Sw.5A'!$A$9:$A$41</c:f>
              <c:numCache>
                <c:ptCount val="33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</c:numCache>
            </c:numRef>
          </c:cat>
          <c:val>
            <c:numRef>
              <c:f>'Data Sw.5A'!$C$9:$C$41</c:f>
              <c:numCache>
                <c:ptCount val="33"/>
                <c:pt idx="0">
                  <c:v>330.8</c:v>
                </c:pt>
                <c:pt idx="1">
                  <c:v>434</c:v>
                </c:pt>
                <c:pt idx="2">
                  <c:v>590.4</c:v>
                </c:pt>
                <c:pt idx="3">
                  <c:v>877</c:v>
                </c:pt>
                <c:pt idx="4">
                  <c:v>216.6</c:v>
                </c:pt>
                <c:pt idx="5">
                  <c:v>339.5</c:v>
                </c:pt>
                <c:pt idx="6">
                  <c:v>384.6</c:v>
                </c:pt>
                <c:pt idx="7">
                  <c:v>424</c:v>
                </c:pt>
                <c:pt idx="8">
                  <c:v>410</c:v>
                </c:pt>
                <c:pt idx="9">
                  <c:v>322.4</c:v>
                </c:pt>
                <c:pt idx="10">
                  <c:v>746.8</c:v>
                </c:pt>
                <c:pt idx="11">
                  <c:v>601</c:v>
                </c:pt>
                <c:pt idx="12">
                  <c:v>340.6</c:v>
                </c:pt>
                <c:pt idx="13">
                  <c:v>415.4</c:v>
                </c:pt>
                <c:pt idx="14">
                  <c:v>278.7</c:v>
                </c:pt>
                <c:pt idx="15">
                  <c:v>246.1</c:v>
                </c:pt>
                <c:pt idx="16">
                  <c:v>366</c:v>
                </c:pt>
                <c:pt idx="17">
                  <c:v>499</c:v>
                </c:pt>
                <c:pt idx="18">
                  <c:v>618</c:v>
                </c:pt>
                <c:pt idx="19">
                  <c:v>340.58</c:v>
                </c:pt>
                <c:pt idx="20">
                  <c:v>0</c:v>
                </c:pt>
                <c:pt idx="21">
                  <c:v>0</c:v>
                </c:pt>
                <c:pt idx="22">
                  <c:v>831.88</c:v>
                </c:pt>
                <c:pt idx="23">
                  <c:v>365.1</c:v>
                </c:pt>
                <c:pt idx="24">
                  <c:v>334.7</c:v>
                </c:pt>
                <c:pt idx="25">
                  <c:v>296</c:v>
                </c:pt>
                <c:pt idx="26">
                  <c:v>353.55</c:v>
                </c:pt>
                <c:pt idx="27">
                  <c:v>891.4</c:v>
                </c:pt>
                <c:pt idx="28">
                  <c:v>358.8</c:v>
                </c:pt>
                <c:pt idx="29">
                  <c:v>384</c:v>
                </c:pt>
                <c:pt idx="30">
                  <c:v>254.6</c:v>
                </c:pt>
                <c:pt idx="31">
                  <c:v>475.2</c:v>
                </c:pt>
                <c:pt idx="32">
                  <c:v>464.8</c:v>
                </c:pt>
              </c:numCache>
            </c:numRef>
          </c:val>
        </c:ser>
        <c:gapWidth val="50"/>
        <c:axId val="31718911"/>
        <c:axId val="17034744"/>
      </c:barChart>
      <c:catAx>
        <c:axId val="31718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034744"/>
        <c:crosses val="autoZero"/>
        <c:auto val="1"/>
        <c:lblOffset val="100"/>
        <c:tickLblSkip val="2"/>
        <c:noMultiLvlLbl val="0"/>
      </c:catAx>
      <c:valAx>
        <c:axId val="1703474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1718911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workbookViewId="0" topLeftCell="A39">
      <selection activeCell="T50" sqref="T50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M3" s="21">
        <v>31017</v>
      </c>
      <c r="AN3" s="22">
        <v>1510.58</v>
      </c>
    </row>
    <row r="4" spans="1:40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Q4" s="29">
        <v>175.757</v>
      </c>
      <c r="AM4" s="21">
        <v>31383</v>
      </c>
      <c r="AN4" s="22">
        <v>2046.53</v>
      </c>
    </row>
    <row r="5" spans="1:40" ht="21">
      <c r="A5" s="30"/>
      <c r="B5" s="31" t="s">
        <v>5</v>
      </c>
      <c r="C5" s="32"/>
      <c r="D5" s="33"/>
      <c r="E5" s="34"/>
      <c r="F5" s="34"/>
      <c r="G5" s="35"/>
      <c r="H5" s="36" t="s">
        <v>6</v>
      </c>
      <c r="I5" s="34"/>
      <c r="J5" s="37"/>
      <c r="K5" s="34"/>
      <c r="L5" s="34"/>
      <c r="M5" s="38"/>
      <c r="N5" s="39" t="s">
        <v>7</v>
      </c>
      <c r="O5" s="40"/>
      <c r="AM5" s="21">
        <v>31749</v>
      </c>
      <c r="AN5" s="22">
        <v>1294.33</v>
      </c>
    </row>
    <row r="6" spans="1:40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2" t="s">
        <v>1</v>
      </c>
      <c r="O6" s="42"/>
      <c r="AM6" s="21">
        <v>32115</v>
      </c>
      <c r="AN6" s="22">
        <v>1621.06</v>
      </c>
    </row>
    <row r="7" spans="1:40" s="6" customFormat="1" ht="21">
      <c r="A7" s="47" t="s">
        <v>11</v>
      </c>
      <c r="B7" s="48" t="s">
        <v>12</v>
      </c>
      <c r="C7" s="48" t="s">
        <v>13</v>
      </c>
      <c r="D7" s="49" t="s">
        <v>14</v>
      </c>
      <c r="E7" s="50" t="s">
        <v>12</v>
      </c>
      <c r="F7" s="48" t="s">
        <v>13</v>
      </c>
      <c r="G7" s="49" t="s">
        <v>14</v>
      </c>
      <c r="H7" s="48" t="s">
        <v>12</v>
      </c>
      <c r="I7" s="50" t="s">
        <v>13</v>
      </c>
      <c r="J7" s="49" t="s">
        <v>14</v>
      </c>
      <c r="K7" s="51" t="s">
        <v>12</v>
      </c>
      <c r="L7" s="51" t="s">
        <v>13</v>
      </c>
      <c r="M7" s="52" t="s">
        <v>14</v>
      </c>
      <c r="N7" s="51" t="s">
        <v>13</v>
      </c>
      <c r="O7" s="51" t="s">
        <v>15</v>
      </c>
      <c r="AM7" s="21">
        <v>32481</v>
      </c>
      <c r="AN7" s="22">
        <v>1231.61</v>
      </c>
    </row>
    <row r="8" spans="1:40" ht="21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AM8" s="21">
        <v>32847</v>
      </c>
      <c r="AN8" s="22">
        <v>1456.29</v>
      </c>
    </row>
    <row r="9" spans="1:40" ht="18" customHeight="1">
      <c r="A9" s="59">
        <v>2527</v>
      </c>
      <c r="B9" s="60">
        <f aca="true" t="shared" si="0" ref="B9:B31">$Q$4+Q9</f>
        <v>178.77700000000002</v>
      </c>
      <c r="C9" s="61">
        <v>330.8</v>
      </c>
      <c r="D9" s="62">
        <v>34581</v>
      </c>
      <c r="E9" s="63">
        <f aca="true" t="shared" si="1" ref="E9:E31">$Q$4+R9</f>
        <v>178.647</v>
      </c>
      <c r="F9" s="64">
        <v>306.2</v>
      </c>
      <c r="G9" s="65">
        <v>34581</v>
      </c>
      <c r="H9" s="60">
        <f>$Q$4+T9</f>
        <v>176.487</v>
      </c>
      <c r="I9" s="61">
        <v>8.5</v>
      </c>
      <c r="J9" s="62">
        <v>34418</v>
      </c>
      <c r="K9" s="63">
        <f aca="true" t="shared" si="2" ref="K9:K31">$Q$4+U9</f>
        <v>176.487</v>
      </c>
      <c r="L9" s="64">
        <v>8.5</v>
      </c>
      <c r="M9" s="65">
        <v>34418</v>
      </c>
      <c r="N9" s="60">
        <v>1510.58</v>
      </c>
      <c r="O9" s="66">
        <v>47.90003862599998</v>
      </c>
      <c r="Q9" s="6">
        <v>3.02</v>
      </c>
      <c r="R9" s="6">
        <v>2.89</v>
      </c>
      <c r="T9" s="1">
        <v>0.73</v>
      </c>
      <c r="U9" s="6">
        <v>0.73</v>
      </c>
      <c r="AM9" s="21">
        <v>33213</v>
      </c>
      <c r="AN9" s="22">
        <v>1527.29</v>
      </c>
    </row>
    <row r="10" spans="1:40" ht="18" customHeight="1">
      <c r="A10" s="67">
        <v>2528</v>
      </c>
      <c r="B10" s="60">
        <f t="shared" si="0"/>
        <v>179.257</v>
      </c>
      <c r="C10" s="61">
        <v>434</v>
      </c>
      <c r="D10" s="62">
        <v>34567</v>
      </c>
      <c r="E10" s="68">
        <f t="shared" si="1"/>
        <v>179.167</v>
      </c>
      <c r="F10" s="61">
        <v>408.8</v>
      </c>
      <c r="G10" s="69">
        <v>34550</v>
      </c>
      <c r="H10" s="60">
        <f>$Q$4+T10</f>
        <v>176.457</v>
      </c>
      <c r="I10" s="61">
        <v>6.7</v>
      </c>
      <c r="J10" s="62">
        <v>34440</v>
      </c>
      <c r="K10" s="68">
        <f t="shared" si="2"/>
        <v>176.457</v>
      </c>
      <c r="L10" s="61">
        <v>6.7</v>
      </c>
      <c r="M10" s="69">
        <v>34440</v>
      </c>
      <c r="N10" s="60">
        <v>2046.53</v>
      </c>
      <c r="O10" s="66">
        <v>64.894852341</v>
      </c>
      <c r="Q10" s="6">
        <v>3.5</v>
      </c>
      <c r="R10" s="6">
        <v>3.41</v>
      </c>
      <c r="T10" s="1">
        <v>0.7</v>
      </c>
      <c r="U10" s="6">
        <v>0.7</v>
      </c>
      <c r="AM10" s="21">
        <v>33579</v>
      </c>
      <c r="AN10" s="22">
        <v>1598.35</v>
      </c>
    </row>
    <row r="11" spans="1:40" ht="18" customHeight="1">
      <c r="A11" s="67">
        <v>2529</v>
      </c>
      <c r="B11" s="60">
        <f t="shared" si="0"/>
        <v>180.317</v>
      </c>
      <c r="C11" s="61">
        <v>590.4</v>
      </c>
      <c r="D11" s="62">
        <v>34585</v>
      </c>
      <c r="E11" s="68">
        <f t="shared" si="1"/>
        <v>179.467</v>
      </c>
      <c r="F11" s="61">
        <v>431.4</v>
      </c>
      <c r="G11" s="69">
        <v>34554</v>
      </c>
      <c r="H11" s="60">
        <f>$Q$4+T11</f>
        <v>176.487</v>
      </c>
      <c r="I11" s="61">
        <v>8.1</v>
      </c>
      <c r="J11" s="62">
        <v>34443</v>
      </c>
      <c r="K11" s="68">
        <f t="shared" si="2"/>
        <v>176.487</v>
      </c>
      <c r="L11" s="61">
        <v>8.1</v>
      </c>
      <c r="M11" s="69">
        <v>34443</v>
      </c>
      <c r="N11" s="60">
        <v>1294.33</v>
      </c>
      <c r="O11" s="66">
        <v>41.042816001</v>
      </c>
      <c r="Q11" s="6">
        <v>4.56</v>
      </c>
      <c r="R11" s="6">
        <v>3.71</v>
      </c>
      <c r="T11" s="1">
        <v>0.73</v>
      </c>
      <c r="U11" s="6">
        <v>0.73</v>
      </c>
      <c r="AM11" s="21">
        <v>33945</v>
      </c>
      <c r="AN11" s="22">
        <v>1462.41</v>
      </c>
    </row>
    <row r="12" spans="1:40" ht="18" customHeight="1">
      <c r="A12" s="67">
        <v>2530</v>
      </c>
      <c r="B12" s="60">
        <f t="shared" si="0"/>
        <v>181.11700000000002</v>
      </c>
      <c r="C12" s="70">
        <v>877</v>
      </c>
      <c r="D12" s="71">
        <v>34571</v>
      </c>
      <c r="E12" s="68">
        <f t="shared" si="1"/>
        <v>180.377</v>
      </c>
      <c r="F12" s="61">
        <v>624</v>
      </c>
      <c r="G12" s="69">
        <v>34570</v>
      </c>
      <c r="H12" s="60" t="s">
        <v>19</v>
      </c>
      <c r="I12" s="60" t="s">
        <v>19</v>
      </c>
      <c r="J12" s="60" t="s">
        <v>19</v>
      </c>
      <c r="K12" s="68">
        <f t="shared" si="2"/>
        <v>176.477</v>
      </c>
      <c r="L12" s="61">
        <v>3.12</v>
      </c>
      <c r="M12" s="69">
        <v>34480</v>
      </c>
      <c r="N12" s="60">
        <v>1621.06</v>
      </c>
      <c r="O12" s="66">
        <v>51.403326281999995</v>
      </c>
      <c r="Q12" s="6">
        <v>5.36</v>
      </c>
      <c r="R12" s="6">
        <v>4.62</v>
      </c>
      <c r="T12" s="72" t="s">
        <v>20</v>
      </c>
      <c r="U12" s="6">
        <v>0.72</v>
      </c>
      <c r="AM12" s="21">
        <v>34311</v>
      </c>
      <c r="AN12" s="22">
        <v>1396.87</v>
      </c>
    </row>
    <row r="13" spans="1:40" ht="18" customHeight="1">
      <c r="A13" s="67">
        <v>2531</v>
      </c>
      <c r="B13" s="60">
        <f t="shared" si="0"/>
        <v>178.317</v>
      </c>
      <c r="C13" s="61">
        <v>216.6</v>
      </c>
      <c r="D13" s="62">
        <v>34562</v>
      </c>
      <c r="E13" s="68">
        <f t="shared" si="1"/>
        <v>178.05700000000002</v>
      </c>
      <c r="F13" s="61">
        <v>176</v>
      </c>
      <c r="G13" s="69">
        <v>34562</v>
      </c>
      <c r="H13" s="60">
        <f aca="true" t="shared" si="3" ref="H13:H27">$Q$4+T13</f>
        <v>176.61700000000002</v>
      </c>
      <c r="I13" s="61">
        <v>8.5</v>
      </c>
      <c r="J13" s="62">
        <v>34420</v>
      </c>
      <c r="K13" s="68">
        <f t="shared" si="2"/>
        <v>176.61700000000002</v>
      </c>
      <c r="L13" s="61">
        <v>8.5</v>
      </c>
      <c r="M13" s="69">
        <v>34420</v>
      </c>
      <c r="N13" s="60">
        <v>1231.61</v>
      </c>
      <c r="O13" s="66">
        <v>39.05398361700001</v>
      </c>
      <c r="Q13" s="6">
        <v>2.56</v>
      </c>
      <c r="R13" s="6">
        <v>2.3</v>
      </c>
      <c r="T13" s="1">
        <v>0.86</v>
      </c>
      <c r="U13" s="6">
        <v>0.86</v>
      </c>
      <c r="AM13" s="21">
        <v>34677</v>
      </c>
      <c r="AN13" s="22">
        <v>2592.311</v>
      </c>
    </row>
    <row r="14" spans="1:40" ht="18" customHeight="1">
      <c r="A14" s="67">
        <v>2532</v>
      </c>
      <c r="B14" s="60">
        <f t="shared" si="0"/>
        <v>179.007</v>
      </c>
      <c r="C14" s="61">
        <v>339.5</v>
      </c>
      <c r="D14" s="62">
        <v>34602</v>
      </c>
      <c r="E14" s="68">
        <f t="shared" si="1"/>
        <v>178.83700000000002</v>
      </c>
      <c r="F14" s="61">
        <v>307.4</v>
      </c>
      <c r="G14" s="69">
        <v>34602</v>
      </c>
      <c r="H14" s="60">
        <f t="shared" si="3"/>
        <v>176.137</v>
      </c>
      <c r="I14" s="61" t="s">
        <v>19</v>
      </c>
      <c r="J14" s="62">
        <v>37280</v>
      </c>
      <c r="K14" s="68">
        <f t="shared" si="2"/>
        <v>176.577</v>
      </c>
      <c r="L14" s="61">
        <v>6.6</v>
      </c>
      <c r="M14" s="69">
        <v>34459</v>
      </c>
      <c r="N14" s="60">
        <v>1456.29</v>
      </c>
      <c r="O14" s="66">
        <v>46.178519013</v>
      </c>
      <c r="Q14" s="6">
        <v>3.25</v>
      </c>
      <c r="R14" s="6">
        <v>3.08</v>
      </c>
      <c r="T14" s="1">
        <v>0.38</v>
      </c>
      <c r="U14" s="6">
        <v>0.82</v>
      </c>
      <c r="AM14" s="21">
        <v>35043</v>
      </c>
      <c r="AN14" s="22">
        <v>2302.675</v>
      </c>
    </row>
    <row r="15" spans="1:40" ht="18" customHeight="1">
      <c r="A15" s="67">
        <v>2533</v>
      </c>
      <c r="B15" s="60">
        <f t="shared" si="0"/>
        <v>179.387</v>
      </c>
      <c r="C15" s="61">
        <v>384.6</v>
      </c>
      <c r="D15" s="62">
        <v>34546</v>
      </c>
      <c r="E15" s="68">
        <f t="shared" si="1"/>
        <v>178.977</v>
      </c>
      <c r="F15" s="61">
        <v>315.3</v>
      </c>
      <c r="G15" s="69">
        <v>34547</v>
      </c>
      <c r="H15" s="60">
        <f t="shared" si="3"/>
        <v>176.567</v>
      </c>
      <c r="I15" s="61">
        <v>5.62</v>
      </c>
      <c r="J15" s="62">
        <v>34424</v>
      </c>
      <c r="K15" s="68">
        <f t="shared" si="2"/>
        <v>176.567</v>
      </c>
      <c r="L15" s="61">
        <v>5.62</v>
      </c>
      <c r="M15" s="69">
        <v>34424</v>
      </c>
      <c r="N15" s="60">
        <v>1527.29</v>
      </c>
      <c r="O15" s="66">
        <v>48.42990771300001</v>
      </c>
      <c r="Q15" s="6">
        <v>3.63</v>
      </c>
      <c r="R15" s="6">
        <v>3.22</v>
      </c>
      <c r="T15" s="1">
        <v>0.81</v>
      </c>
      <c r="U15" s="6">
        <v>0.81</v>
      </c>
      <c r="AM15" s="21">
        <v>35409</v>
      </c>
      <c r="AN15" s="22">
        <v>1715.773</v>
      </c>
    </row>
    <row r="16" spans="1:40" ht="18" customHeight="1">
      <c r="A16" s="67">
        <v>2534</v>
      </c>
      <c r="B16" s="60">
        <f t="shared" si="0"/>
        <v>179.657</v>
      </c>
      <c r="C16" s="61">
        <v>424</v>
      </c>
      <c r="D16" s="62">
        <v>34583</v>
      </c>
      <c r="E16" s="68">
        <f t="shared" si="1"/>
        <v>179.327</v>
      </c>
      <c r="F16" s="61">
        <v>371.2</v>
      </c>
      <c r="G16" s="69">
        <v>34550</v>
      </c>
      <c r="H16" s="60">
        <f t="shared" si="3"/>
        <v>176.537</v>
      </c>
      <c r="I16" s="61">
        <v>4.16</v>
      </c>
      <c r="J16" s="62">
        <v>34445</v>
      </c>
      <c r="K16" s="68">
        <f t="shared" si="2"/>
        <v>176.537</v>
      </c>
      <c r="L16" s="61">
        <v>4.16</v>
      </c>
      <c r="M16" s="69">
        <v>34445</v>
      </c>
      <c r="N16" s="60">
        <v>1598.35</v>
      </c>
      <c r="O16" s="66">
        <v>50.68319899500001</v>
      </c>
      <c r="Q16" s="6">
        <v>3.9</v>
      </c>
      <c r="R16" s="6">
        <v>3.57</v>
      </c>
      <c r="T16" s="1">
        <v>0.78</v>
      </c>
      <c r="U16" s="6">
        <v>0.78</v>
      </c>
      <c r="AM16" s="21">
        <v>35775</v>
      </c>
      <c r="AN16" s="22">
        <v>1475.556</v>
      </c>
    </row>
    <row r="17" spans="1:40" ht="18" customHeight="1">
      <c r="A17" s="67">
        <v>2535</v>
      </c>
      <c r="B17" s="60">
        <f t="shared" si="0"/>
        <v>179.607</v>
      </c>
      <c r="C17" s="61">
        <v>410</v>
      </c>
      <c r="D17" s="62">
        <v>34552</v>
      </c>
      <c r="E17" s="68">
        <f t="shared" si="1"/>
        <v>179.287</v>
      </c>
      <c r="F17" s="61">
        <v>360.5</v>
      </c>
      <c r="G17" s="69">
        <v>34552</v>
      </c>
      <c r="H17" s="60">
        <f t="shared" si="3"/>
        <v>176.457</v>
      </c>
      <c r="I17" s="61">
        <v>8</v>
      </c>
      <c r="J17" s="62">
        <v>34424</v>
      </c>
      <c r="K17" s="68">
        <f t="shared" si="2"/>
        <v>176.457</v>
      </c>
      <c r="L17" s="61">
        <v>8</v>
      </c>
      <c r="M17" s="69">
        <v>34424</v>
      </c>
      <c r="N17" s="60">
        <v>1462.41</v>
      </c>
      <c r="O17" s="66">
        <v>46.372582377</v>
      </c>
      <c r="Q17" s="6">
        <v>3.85</v>
      </c>
      <c r="R17" s="6">
        <v>3.53</v>
      </c>
      <c r="T17" s="1">
        <v>0.7</v>
      </c>
      <c r="U17" s="6">
        <v>0.7</v>
      </c>
      <c r="AM17" s="21">
        <v>36141</v>
      </c>
      <c r="AN17" s="22">
        <v>662.494</v>
      </c>
    </row>
    <row r="18" spans="1:40" ht="18" customHeight="1">
      <c r="A18" s="67">
        <v>2536</v>
      </c>
      <c r="B18" s="60">
        <f t="shared" si="0"/>
        <v>178.947</v>
      </c>
      <c r="C18" s="61">
        <v>322.4</v>
      </c>
      <c r="D18" s="62">
        <v>34580</v>
      </c>
      <c r="E18" s="68">
        <f t="shared" si="1"/>
        <v>178.607</v>
      </c>
      <c r="F18" s="61">
        <v>270.5</v>
      </c>
      <c r="G18" s="69">
        <v>34580</v>
      </c>
      <c r="H18" s="60">
        <f t="shared" si="3"/>
        <v>176.217</v>
      </c>
      <c r="I18" s="61" t="s">
        <v>21</v>
      </c>
      <c r="J18" s="62">
        <v>34416</v>
      </c>
      <c r="K18" s="68">
        <f t="shared" si="2"/>
        <v>176.217</v>
      </c>
      <c r="L18" s="61">
        <v>5.34</v>
      </c>
      <c r="M18" s="69">
        <v>34416</v>
      </c>
      <c r="N18" s="60">
        <v>1396.87</v>
      </c>
      <c r="O18" s="66">
        <v>44.294328639000014</v>
      </c>
      <c r="Q18" s="6">
        <v>3.19</v>
      </c>
      <c r="R18" s="6">
        <v>2.85</v>
      </c>
      <c r="T18" s="1">
        <v>0.46</v>
      </c>
      <c r="U18" s="6">
        <v>0.46</v>
      </c>
      <c r="AM18" s="21">
        <v>36507</v>
      </c>
      <c r="AN18" s="22">
        <v>1423.17</v>
      </c>
    </row>
    <row r="19" spans="1:40" ht="18" customHeight="1">
      <c r="A19" s="67">
        <v>2537</v>
      </c>
      <c r="B19" s="60">
        <f t="shared" si="0"/>
        <v>180.937</v>
      </c>
      <c r="C19" s="61">
        <v>746.8</v>
      </c>
      <c r="D19" s="62">
        <v>36419</v>
      </c>
      <c r="E19" s="68">
        <f t="shared" si="1"/>
        <v>180.467</v>
      </c>
      <c r="F19" s="61">
        <v>648.1</v>
      </c>
      <c r="G19" s="69">
        <v>36419</v>
      </c>
      <c r="H19" s="60">
        <f t="shared" si="3"/>
        <v>175.83700000000002</v>
      </c>
      <c r="I19" s="61">
        <v>15.04</v>
      </c>
      <c r="J19" s="62">
        <v>36250</v>
      </c>
      <c r="K19" s="68">
        <f t="shared" si="2"/>
        <v>175.83700000000002</v>
      </c>
      <c r="L19" s="61">
        <v>10.8</v>
      </c>
      <c r="M19" s="69">
        <v>36276</v>
      </c>
      <c r="N19" s="60">
        <v>2592.311</v>
      </c>
      <c r="O19" s="66">
        <v>82.2</v>
      </c>
      <c r="Q19" s="6">
        <v>5.18</v>
      </c>
      <c r="R19" s="6">
        <v>4.71</v>
      </c>
      <c r="T19" s="1">
        <v>0.08</v>
      </c>
      <c r="U19" s="6">
        <v>0.08</v>
      </c>
      <c r="AM19" s="21">
        <v>36873</v>
      </c>
      <c r="AN19" s="22">
        <v>1835.3</v>
      </c>
    </row>
    <row r="20" spans="1:40" ht="18" customHeight="1">
      <c r="A20" s="67">
        <v>2538</v>
      </c>
      <c r="B20" s="60">
        <f t="shared" si="0"/>
        <v>179.80700000000002</v>
      </c>
      <c r="C20" s="61">
        <v>601</v>
      </c>
      <c r="D20" s="62">
        <v>36404</v>
      </c>
      <c r="E20" s="68">
        <f t="shared" si="1"/>
        <v>179.467</v>
      </c>
      <c r="F20" s="61">
        <v>529.1</v>
      </c>
      <c r="G20" s="69">
        <v>36407</v>
      </c>
      <c r="H20" s="60">
        <f t="shared" si="3"/>
        <v>175.677</v>
      </c>
      <c r="I20" s="61">
        <v>19.04</v>
      </c>
      <c r="J20" s="62">
        <v>36318</v>
      </c>
      <c r="K20" s="68">
        <f t="shared" si="2"/>
        <v>175.677</v>
      </c>
      <c r="L20" s="61">
        <v>19.04</v>
      </c>
      <c r="M20" s="69">
        <v>36301</v>
      </c>
      <c r="N20" s="60">
        <v>2302.675</v>
      </c>
      <c r="O20" s="66">
        <v>72.82</v>
      </c>
      <c r="Q20" s="6">
        <v>4.05</v>
      </c>
      <c r="R20" s="6">
        <v>3.71</v>
      </c>
      <c r="T20" s="1">
        <v>-0.08</v>
      </c>
      <c r="U20" s="6">
        <v>-0.08</v>
      </c>
      <c r="AM20" s="21">
        <v>37239</v>
      </c>
      <c r="AN20" s="22">
        <v>1594.356</v>
      </c>
    </row>
    <row r="21" spans="1:40" ht="18" customHeight="1">
      <c r="A21" s="67">
        <v>2539</v>
      </c>
      <c r="B21" s="60">
        <f t="shared" si="0"/>
        <v>178.27700000000002</v>
      </c>
      <c r="C21" s="61">
        <v>340.6</v>
      </c>
      <c r="D21" s="62">
        <v>36392</v>
      </c>
      <c r="E21" s="68">
        <f t="shared" si="1"/>
        <v>178.237</v>
      </c>
      <c r="F21" s="61">
        <v>333.6</v>
      </c>
      <c r="G21" s="69">
        <v>36392</v>
      </c>
      <c r="H21" s="60">
        <f t="shared" si="3"/>
        <v>175.77700000000002</v>
      </c>
      <c r="I21" s="61">
        <v>10.96</v>
      </c>
      <c r="J21" s="62">
        <v>36250</v>
      </c>
      <c r="K21" s="68">
        <f t="shared" si="2"/>
        <v>175.77700000000002</v>
      </c>
      <c r="L21" s="61">
        <v>10.96</v>
      </c>
      <c r="M21" s="69">
        <v>36250</v>
      </c>
      <c r="N21" s="60">
        <v>1715.773</v>
      </c>
      <c r="O21" s="66">
        <v>54.41</v>
      </c>
      <c r="Q21" s="6">
        <v>2.52</v>
      </c>
      <c r="R21" s="6">
        <v>2.48</v>
      </c>
      <c r="T21" s="1">
        <v>0.02</v>
      </c>
      <c r="U21" s="6">
        <v>0.02</v>
      </c>
      <c r="AM21" s="21">
        <v>37605</v>
      </c>
      <c r="AN21" s="22"/>
    </row>
    <row r="22" spans="1:40" ht="18" customHeight="1">
      <c r="A22" s="67">
        <v>2540</v>
      </c>
      <c r="B22" s="60">
        <f t="shared" si="0"/>
        <v>178.497</v>
      </c>
      <c r="C22" s="61">
        <v>415.4</v>
      </c>
      <c r="D22" s="62">
        <v>36427</v>
      </c>
      <c r="E22" s="68">
        <f t="shared" si="1"/>
        <v>177.727</v>
      </c>
      <c r="F22" s="61">
        <v>269.9</v>
      </c>
      <c r="G22" s="69">
        <v>36406</v>
      </c>
      <c r="H22" s="60">
        <f t="shared" si="3"/>
        <v>175.677</v>
      </c>
      <c r="I22" s="61">
        <v>7.34</v>
      </c>
      <c r="J22" s="62">
        <v>36322</v>
      </c>
      <c r="K22" s="68">
        <f t="shared" si="2"/>
        <v>175.687</v>
      </c>
      <c r="L22" s="61">
        <v>7.34</v>
      </c>
      <c r="M22" s="69">
        <v>36296</v>
      </c>
      <c r="N22" s="60">
        <v>1475.556</v>
      </c>
      <c r="O22" s="66">
        <v>46.75</v>
      </c>
      <c r="Q22" s="6">
        <v>2.74</v>
      </c>
      <c r="R22" s="6">
        <v>1.97</v>
      </c>
      <c r="T22" s="1">
        <v>-0.08</v>
      </c>
      <c r="U22" s="6">
        <v>-0.07</v>
      </c>
      <c r="AM22" s="21">
        <v>37971</v>
      </c>
      <c r="AN22" s="22">
        <v>1346.788</v>
      </c>
    </row>
    <row r="23" spans="1:40" ht="18" customHeight="1">
      <c r="A23" s="67">
        <v>2541</v>
      </c>
      <c r="B23" s="60">
        <f t="shared" si="0"/>
        <v>178.247</v>
      </c>
      <c r="C23" s="61">
        <v>278.7</v>
      </c>
      <c r="D23" s="62">
        <v>34583</v>
      </c>
      <c r="E23" s="68">
        <f t="shared" si="1"/>
        <v>177.857</v>
      </c>
      <c r="F23" s="61">
        <v>228</v>
      </c>
      <c r="G23" s="69">
        <v>36411</v>
      </c>
      <c r="H23" s="60">
        <f t="shared" si="3"/>
        <v>175.477</v>
      </c>
      <c r="I23" s="61">
        <v>4.92</v>
      </c>
      <c r="J23" s="62">
        <v>36250</v>
      </c>
      <c r="K23" s="68">
        <f t="shared" si="2"/>
        <v>175.477</v>
      </c>
      <c r="L23" s="61">
        <v>4.8</v>
      </c>
      <c r="M23" s="69">
        <v>36292</v>
      </c>
      <c r="N23" s="60">
        <v>662.494</v>
      </c>
      <c r="O23" s="66">
        <v>21.01</v>
      </c>
      <c r="Q23" s="6">
        <v>2.49</v>
      </c>
      <c r="R23" s="6">
        <v>2.1</v>
      </c>
      <c r="T23" s="1">
        <v>-0.28</v>
      </c>
      <c r="U23" s="6">
        <v>-0.28</v>
      </c>
      <c r="AM23" s="21">
        <v>38337</v>
      </c>
      <c r="AN23" s="22"/>
    </row>
    <row r="24" spans="1:40" ht="18" customHeight="1">
      <c r="A24" s="67">
        <v>2542</v>
      </c>
      <c r="B24" s="60">
        <f t="shared" si="0"/>
        <v>177.977</v>
      </c>
      <c r="C24" s="61">
        <v>246.1</v>
      </c>
      <c r="D24" s="62">
        <v>37115</v>
      </c>
      <c r="E24" s="68">
        <f t="shared" si="1"/>
        <v>177.627</v>
      </c>
      <c r="F24" s="61">
        <v>203.4</v>
      </c>
      <c r="G24" s="69">
        <v>37116</v>
      </c>
      <c r="H24" s="60">
        <f t="shared" si="3"/>
        <v>175.467</v>
      </c>
      <c r="I24" s="61">
        <v>4.62</v>
      </c>
      <c r="J24" s="62">
        <v>36985</v>
      </c>
      <c r="K24" s="68">
        <f t="shared" si="2"/>
        <v>175.467</v>
      </c>
      <c r="L24" s="61">
        <v>4.62</v>
      </c>
      <c r="M24" s="69">
        <v>36985</v>
      </c>
      <c r="N24" s="60">
        <v>1423.17</v>
      </c>
      <c r="O24" s="66">
        <v>45.01</v>
      </c>
      <c r="Q24" s="6">
        <v>2.22</v>
      </c>
      <c r="R24" s="6">
        <v>1.87</v>
      </c>
      <c r="T24" s="1">
        <v>-0.29</v>
      </c>
      <c r="U24" s="6">
        <v>-0.29</v>
      </c>
      <c r="AM24" s="21">
        <v>38703</v>
      </c>
      <c r="AN24" s="73"/>
    </row>
    <row r="25" spans="1:40" ht="18" customHeight="1">
      <c r="A25" s="67">
        <v>2543</v>
      </c>
      <c r="B25" s="60">
        <f t="shared" si="0"/>
        <v>178.657</v>
      </c>
      <c r="C25" s="61">
        <v>366</v>
      </c>
      <c r="D25" s="62">
        <v>37078</v>
      </c>
      <c r="E25" s="68">
        <f t="shared" si="1"/>
        <v>178.407</v>
      </c>
      <c r="F25" s="61">
        <v>320</v>
      </c>
      <c r="G25" s="69">
        <v>37078</v>
      </c>
      <c r="H25" s="60">
        <f t="shared" si="3"/>
        <v>175.577</v>
      </c>
      <c r="I25" s="61">
        <v>6.4</v>
      </c>
      <c r="J25" s="62">
        <v>36991</v>
      </c>
      <c r="K25" s="68">
        <f t="shared" si="2"/>
        <v>175.577</v>
      </c>
      <c r="L25" s="61">
        <v>6.4</v>
      </c>
      <c r="M25" s="69">
        <v>36992</v>
      </c>
      <c r="N25" s="60">
        <v>1835.3</v>
      </c>
      <c r="O25" s="66">
        <v>58.2</v>
      </c>
      <c r="Q25" s="6">
        <v>2.9</v>
      </c>
      <c r="R25" s="6">
        <v>2.65</v>
      </c>
      <c r="T25" s="1">
        <v>-0.18</v>
      </c>
      <c r="U25" s="6">
        <v>-0.18</v>
      </c>
      <c r="AM25" s="21">
        <v>39069</v>
      </c>
      <c r="AN25" s="22">
        <v>2837.246</v>
      </c>
    </row>
    <row r="26" spans="1:40" ht="18" customHeight="1">
      <c r="A26" s="67">
        <v>2544</v>
      </c>
      <c r="B26" s="60">
        <f t="shared" si="0"/>
        <v>179.36700000000002</v>
      </c>
      <c r="C26" s="74">
        <v>499</v>
      </c>
      <c r="D26" s="62">
        <v>37481</v>
      </c>
      <c r="E26" s="68">
        <f t="shared" si="1"/>
        <v>178.877</v>
      </c>
      <c r="F26" s="61">
        <v>403.8</v>
      </c>
      <c r="G26" s="69">
        <v>37481</v>
      </c>
      <c r="H26" s="60">
        <f t="shared" si="3"/>
        <v>175.52700000000002</v>
      </c>
      <c r="I26" s="61">
        <v>5.21</v>
      </c>
      <c r="J26" s="62">
        <v>37374</v>
      </c>
      <c r="K26" s="68">
        <f t="shared" si="2"/>
        <v>175.537</v>
      </c>
      <c r="L26" s="61">
        <v>5.98</v>
      </c>
      <c r="M26" s="69">
        <v>37374</v>
      </c>
      <c r="N26" s="60">
        <v>1594.356</v>
      </c>
      <c r="O26" s="66">
        <v>50.56</v>
      </c>
      <c r="Q26" s="6">
        <v>3.61</v>
      </c>
      <c r="R26" s="6">
        <v>3.12</v>
      </c>
      <c r="T26" s="1">
        <v>-0.23</v>
      </c>
      <c r="U26" s="6">
        <v>-0.22</v>
      </c>
      <c r="AM26" s="21">
        <v>39435</v>
      </c>
      <c r="AN26" s="22">
        <v>1460.53</v>
      </c>
    </row>
    <row r="27" spans="1:40" ht="18" customHeight="1">
      <c r="A27" s="67">
        <v>2545</v>
      </c>
      <c r="B27" s="60">
        <f t="shared" si="0"/>
        <v>179.857</v>
      </c>
      <c r="C27" s="61">
        <v>618</v>
      </c>
      <c r="D27" s="62">
        <v>37497</v>
      </c>
      <c r="E27" s="68">
        <f t="shared" si="1"/>
        <v>179.507</v>
      </c>
      <c r="F27" s="61">
        <v>544.5</v>
      </c>
      <c r="G27" s="69">
        <v>37497</v>
      </c>
      <c r="H27" s="60">
        <f t="shared" si="3"/>
        <v>175.55700000000002</v>
      </c>
      <c r="I27" s="61">
        <v>5.7</v>
      </c>
      <c r="J27" s="62">
        <v>37378</v>
      </c>
      <c r="K27" s="68">
        <f t="shared" si="2"/>
        <v>175.55700000000002</v>
      </c>
      <c r="L27" s="61">
        <v>5.7</v>
      </c>
      <c r="M27" s="69">
        <v>37379</v>
      </c>
      <c r="N27" s="60" t="s">
        <v>19</v>
      </c>
      <c r="O27" s="66" t="s">
        <v>19</v>
      </c>
      <c r="Q27" s="6">
        <v>4.1</v>
      </c>
      <c r="R27" s="6">
        <v>3.75</v>
      </c>
      <c r="T27" s="1">
        <v>-0.2</v>
      </c>
      <c r="U27" s="6">
        <v>-0.2</v>
      </c>
      <c r="AM27" s="21">
        <v>39801</v>
      </c>
      <c r="AN27" s="75">
        <v>1968.44</v>
      </c>
    </row>
    <row r="28" spans="1:40" ht="18" customHeight="1">
      <c r="A28" s="67">
        <v>2546</v>
      </c>
      <c r="B28" s="60">
        <f t="shared" si="0"/>
        <v>178.447</v>
      </c>
      <c r="C28" s="61">
        <v>340.58</v>
      </c>
      <c r="D28" s="62">
        <v>41531</v>
      </c>
      <c r="E28" s="68">
        <f t="shared" si="1"/>
        <v>178.207</v>
      </c>
      <c r="F28" s="61">
        <v>300.37</v>
      </c>
      <c r="G28" s="69">
        <v>38606</v>
      </c>
      <c r="H28" s="60" t="s">
        <v>19</v>
      </c>
      <c r="I28" s="61" t="s">
        <v>19</v>
      </c>
      <c r="J28" s="62" t="s">
        <v>19</v>
      </c>
      <c r="K28" s="68">
        <f t="shared" si="2"/>
        <v>175.577</v>
      </c>
      <c r="L28" s="61">
        <v>7.6</v>
      </c>
      <c r="M28" s="69">
        <v>38436</v>
      </c>
      <c r="N28" s="60">
        <v>1346.788</v>
      </c>
      <c r="O28" s="76">
        <f>+N28*0.0317097</f>
        <v>42.7062434436</v>
      </c>
      <c r="Q28" s="6">
        <v>2.69</v>
      </c>
      <c r="R28" s="6">
        <v>2.45</v>
      </c>
      <c r="T28" s="72" t="s">
        <v>19</v>
      </c>
      <c r="U28" s="6">
        <v>-0.18</v>
      </c>
      <c r="AM28" s="21">
        <v>40167</v>
      </c>
      <c r="AN28" s="75">
        <v>1055.21</v>
      </c>
    </row>
    <row r="29" spans="1:40" ht="18" customHeight="1">
      <c r="A29" s="67">
        <v>2547</v>
      </c>
      <c r="B29" s="60">
        <f t="shared" si="0"/>
        <v>180.157</v>
      </c>
      <c r="C29" s="61" t="s">
        <v>19</v>
      </c>
      <c r="D29" s="62">
        <v>41534</v>
      </c>
      <c r="E29" s="68">
        <f t="shared" si="1"/>
        <v>179.957</v>
      </c>
      <c r="F29" s="61" t="s">
        <v>19</v>
      </c>
      <c r="G29" s="69">
        <v>41534</v>
      </c>
      <c r="H29" s="60">
        <f>$Q$4+T29</f>
        <v>175.627</v>
      </c>
      <c r="I29" s="61" t="s">
        <v>19</v>
      </c>
      <c r="J29" s="62">
        <v>38438</v>
      </c>
      <c r="K29" s="68">
        <f t="shared" si="2"/>
        <v>175.627</v>
      </c>
      <c r="L29" s="61" t="s">
        <v>19</v>
      </c>
      <c r="M29" s="69">
        <v>38438</v>
      </c>
      <c r="N29" s="60" t="s">
        <v>19</v>
      </c>
      <c r="O29" s="66" t="s">
        <v>19</v>
      </c>
      <c r="Q29" s="6">
        <v>4.4</v>
      </c>
      <c r="R29" s="6">
        <v>4.2</v>
      </c>
      <c r="T29" s="1">
        <v>-0.13</v>
      </c>
      <c r="U29" s="6">
        <v>-0.13</v>
      </c>
      <c r="AM29" s="21">
        <v>40533</v>
      </c>
      <c r="AN29" s="77">
        <v>1289.42</v>
      </c>
    </row>
    <row r="30" spans="1:21" ht="18" customHeight="1">
      <c r="A30" s="78">
        <v>2548</v>
      </c>
      <c r="B30" s="79">
        <f t="shared" si="0"/>
        <v>182.817</v>
      </c>
      <c r="C30" s="80" t="s">
        <v>19</v>
      </c>
      <c r="D30" s="62">
        <v>38577</v>
      </c>
      <c r="E30" s="68">
        <f t="shared" si="1"/>
        <v>181.05700000000002</v>
      </c>
      <c r="F30" s="80" t="s">
        <v>19</v>
      </c>
      <c r="G30" s="69">
        <v>41546</v>
      </c>
      <c r="H30" s="60">
        <f>$Q$4+T30</f>
        <v>175.537</v>
      </c>
      <c r="I30" s="80" t="s">
        <v>19</v>
      </c>
      <c r="J30" s="69">
        <v>38477</v>
      </c>
      <c r="K30" s="68">
        <f t="shared" si="2"/>
        <v>175.547</v>
      </c>
      <c r="L30" s="61" t="s">
        <v>19</v>
      </c>
      <c r="M30" s="69">
        <v>38477</v>
      </c>
      <c r="N30" s="81" t="s">
        <v>19</v>
      </c>
      <c r="O30" s="82" t="s">
        <v>19</v>
      </c>
      <c r="Q30" s="83">
        <v>7.06</v>
      </c>
      <c r="R30" s="6">
        <v>5.3</v>
      </c>
      <c r="T30" s="1">
        <v>-0.22</v>
      </c>
      <c r="U30" s="6">
        <v>-0.21</v>
      </c>
    </row>
    <row r="31" spans="1:21" ht="18" customHeight="1">
      <c r="A31" s="67">
        <v>2549</v>
      </c>
      <c r="B31" s="60">
        <f t="shared" si="0"/>
        <v>180.58700000000002</v>
      </c>
      <c r="C31" s="61">
        <v>831.88</v>
      </c>
      <c r="D31" s="62">
        <v>38972</v>
      </c>
      <c r="E31" s="68">
        <f t="shared" si="1"/>
        <v>180.207</v>
      </c>
      <c r="F31" s="61">
        <v>742.35</v>
      </c>
      <c r="G31" s="62">
        <v>38972</v>
      </c>
      <c r="H31" s="68">
        <f>$Q$4+T31</f>
        <v>175.827</v>
      </c>
      <c r="I31" s="61">
        <v>16.08</v>
      </c>
      <c r="J31" s="62">
        <v>39172</v>
      </c>
      <c r="K31" s="68">
        <f t="shared" si="2"/>
        <v>175.83700000000002</v>
      </c>
      <c r="L31" s="61">
        <v>16.62</v>
      </c>
      <c r="M31" s="69">
        <v>39172</v>
      </c>
      <c r="N31" s="60">
        <v>2837.246</v>
      </c>
      <c r="O31" s="76">
        <f aca="true" t="shared" si="4" ref="O31:O41">+N31*0.0317097</f>
        <v>89.9682194862</v>
      </c>
      <c r="Q31" s="6">
        <v>4.83</v>
      </c>
      <c r="R31" s="6">
        <v>4.45</v>
      </c>
      <c r="T31" s="1">
        <v>0.07</v>
      </c>
      <c r="U31" s="6">
        <v>0.08</v>
      </c>
    </row>
    <row r="32" spans="1:20" ht="18" customHeight="1">
      <c r="A32" s="67">
        <v>2550</v>
      </c>
      <c r="B32" s="60">
        <v>178.477</v>
      </c>
      <c r="C32" s="61">
        <v>365.1</v>
      </c>
      <c r="D32" s="62">
        <v>38961</v>
      </c>
      <c r="E32" s="84">
        <v>178.07</v>
      </c>
      <c r="F32" s="61">
        <v>288.6</v>
      </c>
      <c r="G32" s="69">
        <v>38961</v>
      </c>
      <c r="H32" s="60">
        <v>175.767</v>
      </c>
      <c r="I32" s="61">
        <v>13.04</v>
      </c>
      <c r="J32" s="62">
        <v>39172</v>
      </c>
      <c r="K32" s="68">
        <v>175.77</v>
      </c>
      <c r="L32" s="61">
        <v>13.04</v>
      </c>
      <c r="M32" s="62">
        <v>39172</v>
      </c>
      <c r="N32" s="68">
        <v>1460.53</v>
      </c>
      <c r="O32" s="76">
        <f t="shared" si="4"/>
        <v>46.312968141</v>
      </c>
      <c r="Q32" s="6">
        <f aca="true" t="shared" si="5" ref="Q32:Q41">B32-$Q$4</f>
        <v>2.719999999999999</v>
      </c>
      <c r="T32" s="6">
        <f aca="true" t="shared" si="6" ref="T32:T41">H32-$Q$4</f>
        <v>0.009999999999990905</v>
      </c>
    </row>
    <row r="33" spans="1:20" ht="18" customHeight="1">
      <c r="A33" s="67">
        <v>2551</v>
      </c>
      <c r="B33" s="85">
        <v>178.54</v>
      </c>
      <c r="C33" s="86">
        <v>334.7</v>
      </c>
      <c r="D33" s="87">
        <v>207</v>
      </c>
      <c r="E33" s="88">
        <v>177.6</v>
      </c>
      <c r="F33" s="86">
        <v>197</v>
      </c>
      <c r="G33" s="89">
        <v>209</v>
      </c>
      <c r="H33" s="85">
        <v>175.52</v>
      </c>
      <c r="I33" s="86">
        <v>12.04</v>
      </c>
      <c r="J33" s="62">
        <v>39158</v>
      </c>
      <c r="K33" s="88">
        <v>175.52</v>
      </c>
      <c r="L33" s="86">
        <v>12.04</v>
      </c>
      <c r="M33" s="89">
        <v>77</v>
      </c>
      <c r="N33" s="85">
        <v>1968.44</v>
      </c>
      <c r="O33" s="76">
        <f t="shared" si="4"/>
        <v>62.418641868</v>
      </c>
      <c r="Q33" s="6">
        <f t="shared" si="5"/>
        <v>2.782999999999987</v>
      </c>
      <c r="T33" s="6">
        <f t="shared" si="6"/>
        <v>-0.23699999999999477</v>
      </c>
    </row>
    <row r="34" spans="1:20" ht="18" customHeight="1">
      <c r="A34" s="67">
        <v>2552</v>
      </c>
      <c r="B34" s="85">
        <v>178.407</v>
      </c>
      <c r="C34" s="86">
        <v>296</v>
      </c>
      <c r="D34" s="87">
        <v>268</v>
      </c>
      <c r="E34" s="90">
        <v>177.98</v>
      </c>
      <c r="F34" s="86">
        <v>239.26</v>
      </c>
      <c r="G34" s="89">
        <v>268</v>
      </c>
      <c r="H34" s="85">
        <v>175.397</v>
      </c>
      <c r="I34" s="86">
        <v>7.33</v>
      </c>
      <c r="J34" s="62">
        <v>39170</v>
      </c>
      <c r="K34" s="88">
        <v>175.4</v>
      </c>
      <c r="L34" s="86">
        <v>7.33</v>
      </c>
      <c r="M34" s="89">
        <v>89</v>
      </c>
      <c r="N34" s="85">
        <v>1055.21</v>
      </c>
      <c r="O34" s="76">
        <f t="shared" si="4"/>
        <v>33.460392537000004</v>
      </c>
      <c r="Q34" s="6">
        <f t="shared" si="5"/>
        <v>2.6500000000000057</v>
      </c>
      <c r="T34" s="6">
        <f t="shared" si="6"/>
        <v>-0.36000000000001364</v>
      </c>
    </row>
    <row r="35" spans="1:20" ht="18" customHeight="1">
      <c r="A35" s="67">
        <v>2553</v>
      </c>
      <c r="B35" s="85">
        <v>178.46</v>
      </c>
      <c r="C35" s="86">
        <v>353.55</v>
      </c>
      <c r="D35" s="87">
        <v>261</v>
      </c>
      <c r="E35" s="90">
        <v>178.07</v>
      </c>
      <c r="F35" s="86">
        <v>297.8</v>
      </c>
      <c r="G35" s="89">
        <v>261</v>
      </c>
      <c r="H35" s="85">
        <v>175.306</v>
      </c>
      <c r="I35" s="86">
        <v>4.94</v>
      </c>
      <c r="J35" s="62">
        <v>40315</v>
      </c>
      <c r="K35" s="88">
        <v>175.307</v>
      </c>
      <c r="L35" s="86">
        <v>4.94</v>
      </c>
      <c r="M35" s="69">
        <v>40315</v>
      </c>
      <c r="N35" s="85">
        <v>1289.42</v>
      </c>
      <c r="O35" s="76">
        <f t="shared" si="4"/>
        <v>40.887121374</v>
      </c>
      <c r="Q35" s="6">
        <f t="shared" si="5"/>
        <v>2.703000000000003</v>
      </c>
      <c r="T35" s="83">
        <f t="shared" si="6"/>
        <v>-0.4509999999999934</v>
      </c>
    </row>
    <row r="36" spans="1:20" ht="18" customHeight="1">
      <c r="A36" s="67">
        <v>2554</v>
      </c>
      <c r="B36" s="85">
        <v>180.857</v>
      </c>
      <c r="C36" s="86">
        <v>891.4</v>
      </c>
      <c r="D36" s="87">
        <v>40756</v>
      </c>
      <c r="E36" s="90">
        <v>179.452</v>
      </c>
      <c r="F36" s="86">
        <v>557.75</v>
      </c>
      <c r="G36" s="89">
        <v>40756</v>
      </c>
      <c r="H36" s="85">
        <v>175.397</v>
      </c>
      <c r="I36" s="86">
        <v>9.2</v>
      </c>
      <c r="J36" s="62">
        <v>41021</v>
      </c>
      <c r="K36" s="88">
        <v>175.404</v>
      </c>
      <c r="L36" s="86">
        <v>9.2</v>
      </c>
      <c r="M36" s="69">
        <v>40642</v>
      </c>
      <c r="N36" s="85">
        <v>3040.67</v>
      </c>
      <c r="O36" s="91">
        <f t="shared" si="4"/>
        <v>96.418733499</v>
      </c>
      <c r="Q36" s="6">
        <f t="shared" si="5"/>
        <v>5.099999999999994</v>
      </c>
      <c r="T36" s="6">
        <f t="shared" si="6"/>
        <v>-0.36000000000001364</v>
      </c>
    </row>
    <row r="37" spans="1:20" ht="18" customHeight="1">
      <c r="A37" s="67">
        <v>2555</v>
      </c>
      <c r="B37" s="85">
        <v>178.117</v>
      </c>
      <c r="C37" s="86">
        <v>358.8</v>
      </c>
      <c r="D37" s="87">
        <v>41167</v>
      </c>
      <c r="E37" s="90">
        <v>177.882</v>
      </c>
      <c r="F37" s="86">
        <v>309.4</v>
      </c>
      <c r="G37" s="89">
        <v>41167</v>
      </c>
      <c r="H37" s="85">
        <v>175.427</v>
      </c>
      <c r="I37" s="86">
        <v>8.65</v>
      </c>
      <c r="J37" s="62">
        <v>40643</v>
      </c>
      <c r="K37" s="88">
        <v>175.434</v>
      </c>
      <c r="L37" s="86">
        <v>8.65</v>
      </c>
      <c r="M37" s="69">
        <v>41009</v>
      </c>
      <c r="N37" s="85">
        <v>1470.45</v>
      </c>
      <c r="O37" s="91">
        <f t="shared" si="4"/>
        <v>46.627528365</v>
      </c>
      <c r="Q37" s="6">
        <f t="shared" si="5"/>
        <v>2.359999999999985</v>
      </c>
      <c r="T37" s="6">
        <f t="shared" si="6"/>
        <v>-0.3300000000000125</v>
      </c>
    </row>
    <row r="38" spans="1:20" ht="18" customHeight="1">
      <c r="A38" s="67">
        <v>2556</v>
      </c>
      <c r="B38" s="85">
        <v>178.56</v>
      </c>
      <c r="C38" s="86">
        <v>384</v>
      </c>
      <c r="D38" s="87">
        <v>41545</v>
      </c>
      <c r="E38" s="88">
        <v>178.2</v>
      </c>
      <c r="F38" s="86">
        <v>321</v>
      </c>
      <c r="G38" s="89">
        <v>41545</v>
      </c>
      <c r="H38" s="85">
        <v>175.43</v>
      </c>
      <c r="I38" s="86">
        <v>6.64</v>
      </c>
      <c r="J38" s="62">
        <v>41396</v>
      </c>
      <c r="K38" s="88">
        <v>175.44</v>
      </c>
      <c r="L38" s="86">
        <v>7.12</v>
      </c>
      <c r="M38" s="69">
        <v>41396</v>
      </c>
      <c r="N38" s="85">
        <v>1472.96</v>
      </c>
      <c r="O38" s="91">
        <f t="shared" si="4"/>
        <v>46.707119712</v>
      </c>
      <c r="Q38" s="6">
        <f t="shared" si="5"/>
        <v>2.8029999999999973</v>
      </c>
      <c r="T38" s="6">
        <f t="shared" si="6"/>
        <v>-0.3269999999999982</v>
      </c>
    </row>
    <row r="39" spans="1:20" ht="18" customHeight="1">
      <c r="A39" s="67">
        <v>2557</v>
      </c>
      <c r="B39" s="85">
        <v>177.977</v>
      </c>
      <c r="C39" s="86">
        <v>254.6</v>
      </c>
      <c r="D39" s="87">
        <v>41882</v>
      </c>
      <c r="E39" s="90">
        <v>177.828</v>
      </c>
      <c r="F39" s="86">
        <v>236.6</v>
      </c>
      <c r="G39" s="89">
        <v>41882</v>
      </c>
      <c r="H39" s="85">
        <v>175.457</v>
      </c>
      <c r="I39" s="86">
        <v>7.84</v>
      </c>
      <c r="J39" s="62">
        <v>41773</v>
      </c>
      <c r="K39" s="88">
        <v>175.464</v>
      </c>
      <c r="L39" s="86">
        <v>7.84</v>
      </c>
      <c r="M39" s="69">
        <v>41773</v>
      </c>
      <c r="N39" s="85">
        <v>1286.16</v>
      </c>
      <c r="O39" s="91">
        <f t="shared" si="4"/>
        <v>40.783747752000004</v>
      </c>
      <c r="Q39" s="6">
        <f t="shared" si="5"/>
        <v>2.219999999999999</v>
      </c>
      <c r="T39" s="6">
        <f t="shared" si="6"/>
        <v>-0.30000000000001137</v>
      </c>
    </row>
    <row r="40" spans="1:20" ht="18" customHeight="1">
      <c r="A40" s="67">
        <v>2558</v>
      </c>
      <c r="B40" s="85">
        <v>179.387</v>
      </c>
      <c r="C40" s="86">
        <v>475.2</v>
      </c>
      <c r="D40" s="87">
        <v>42230</v>
      </c>
      <c r="E40" s="90">
        <v>178.825</v>
      </c>
      <c r="F40" s="86">
        <v>378.2</v>
      </c>
      <c r="G40" s="89">
        <v>42230</v>
      </c>
      <c r="H40" s="85">
        <v>175.247</v>
      </c>
      <c r="I40" s="86">
        <v>3.3</v>
      </c>
      <c r="J40" s="62">
        <v>42092</v>
      </c>
      <c r="K40" s="88">
        <v>175.251</v>
      </c>
      <c r="L40" s="86">
        <v>3.3</v>
      </c>
      <c r="M40" s="69">
        <v>42092</v>
      </c>
      <c r="N40" s="85">
        <v>1003.57</v>
      </c>
      <c r="O40" s="91">
        <f t="shared" si="4"/>
        <v>31.822903629000002</v>
      </c>
      <c r="Q40" s="6">
        <f t="shared" si="5"/>
        <v>3.6299999999999955</v>
      </c>
      <c r="T40" s="6">
        <f t="shared" si="6"/>
        <v>-0.5099999999999909</v>
      </c>
    </row>
    <row r="41" spans="1:20" ht="18" customHeight="1">
      <c r="A41" s="67">
        <v>2559</v>
      </c>
      <c r="B41" s="85">
        <v>178.757</v>
      </c>
      <c r="C41" s="86">
        <v>464.8</v>
      </c>
      <c r="D41" s="87">
        <v>42631</v>
      </c>
      <c r="E41" s="90">
        <v>178.129</v>
      </c>
      <c r="F41" s="86">
        <v>333.4</v>
      </c>
      <c r="G41" s="89">
        <v>42632</v>
      </c>
      <c r="H41" s="85">
        <v>175.117</v>
      </c>
      <c r="I41" s="86">
        <v>3.36</v>
      </c>
      <c r="J41" s="62">
        <v>42506</v>
      </c>
      <c r="K41" s="88">
        <v>175.132</v>
      </c>
      <c r="L41" s="86">
        <v>3.59</v>
      </c>
      <c r="M41" s="69">
        <v>42506</v>
      </c>
      <c r="N41" s="85">
        <v>1146.75</v>
      </c>
      <c r="O41" s="91">
        <f t="shared" si="4"/>
        <v>36.363098475</v>
      </c>
      <c r="Q41" s="6">
        <f t="shared" si="5"/>
        <v>3</v>
      </c>
      <c r="T41" s="6">
        <f t="shared" si="6"/>
        <v>-0.6400000000000148</v>
      </c>
    </row>
    <row r="42" spans="1:17" ht="18" customHeight="1">
      <c r="A42" s="67">
        <v>2560</v>
      </c>
      <c r="B42" s="85">
        <v>178.377</v>
      </c>
      <c r="C42" s="86"/>
      <c r="D42" s="87">
        <v>42987</v>
      </c>
      <c r="E42" s="90">
        <v>177.875</v>
      </c>
      <c r="F42" s="86"/>
      <c r="G42" s="89">
        <v>42987</v>
      </c>
      <c r="H42" s="85"/>
      <c r="I42" s="86"/>
      <c r="J42" s="87"/>
      <c r="K42" s="88"/>
      <c r="L42" s="86"/>
      <c r="M42" s="89"/>
      <c r="N42" s="85"/>
      <c r="O42" s="91"/>
      <c r="Q42" s="1">
        <v>2.62</v>
      </c>
    </row>
    <row r="43" spans="1:15" ht="18" customHeight="1">
      <c r="A43" s="67"/>
      <c r="B43" s="85"/>
      <c r="C43" s="86"/>
      <c r="D43" s="87"/>
      <c r="E43" s="90"/>
      <c r="F43" s="86"/>
      <c r="G43" s="89"/>
      <c r="H43" s="85"/>
      <c r="I43" s="86"/>
      <c r="J43" s="87"/>
      <c r="K43" s="88"/>
      <c r="L43" s="86"/>
      <c r="M43" s="89"/>
      <c r="N43" s="85"/>
      <c r="O43" s="91"/>
    </row>
    <row r="44" spans="1:15" ht="24" customHeight="1">
      <c r="A44" s="67"/>
      <c r="B44" s="85"/>
      <c r="C44" s="92" t="s">
        <v>23</v>
      </c>
      <c r="D44" s="87"/>
      <c r="E44" s="90"/>
      <c r="F44" s="86"/>
      <c r="G44" s="89"/>
      <c r="H44" s="85"/>
      <c r="I44" s="86"/>
      <c r="J44" s="87"/>
      <c r="K44" s="88"/>
      <c r="L44" s="86"/>
      <c r="M44" s="89"/>
      <c r="N44" s="85"/>
      <c r="O44" s="91"/>
    </row>
    <row r="45" spans="1:15" ht="18" customHeight="1">
      <c r="A45" s="67"/>
      <c r="B45" s="93"/>
      <c r="C45" s="86"/>
      <c r="D45" s="94" t="s">
        <v>22</v>
      </c>
      <c r="E45" s="95"/>
      <c r="F45" s="96"/>
      <c r="G45" s="97"/>
      <c r="H45" s="98"/>
      <c r="I45" s="99"/>
      <c r="J45" s="87"/>
      <c r="K45" s="88"/>
      <c r="L45" s="86"/>
      <c r="M45" s="89"/>
      <c r="N45" s="93"/>
      <c r="O45" s="100"/>
    </row>
    <row r="46" spans="1:15" ht="22.5" customHeight="1">
      <c r="A46" s="101"/>
      <c r="B46" s="102"/>
      <c r="C46" s="103"/>
      <c r="D46" s="104"/>
      <c r="E46" s="105"/>
      <c r="F46" s="106"/>
      <c r="G46" s="107"/>
      <c r="H46" s="102"/>
      <c r="I46" s="106"/>
      <c r="J46" s="104"/>
      <c r="K46" s="108"/>
      <c r="L46" s="109"/>
      <c r="M46" s="107"/>
      <c r="N46" s="102"/>
      <c r="O46" s="110"/>
    </row>
    <row r="47" spans="2:12" ht="21">
      <c r="B47" s="1"/>
      <c r="C47" s="1"/>
      <c r="F47" s="1"/>
      <c r="H47" s="1"/>
      <c r="I47" s="1"/>
      <c r="K47" s="1"/>
      <c r="L47" s="1"/>
    </row>
  </sheetData>
  <sheetProtection/>
  <printOptions/>
  <pageMargins left="0.7086614173228347" right="0.11811023622047245" top="0.3937007874015748" bottom="0.3937007874015748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2010-11-30T01:43:37Z</cp:lastPrinted>
  <dcterms:created xsi:type="dcterms:W3CDTF">1994-01-31T08:04:27Z</dcterms:created>
  <dcterms:modified xsi:type="dcterms:W3CDTF">2018-01-11T07:36:25Z</dcterms:modified>
  <cp:category/>
  <cp:version/>
  <cp:contentType/>
  <cp:contentStatus/>
</cp:coreProperties>
</file>