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92" sheetId="1" r:id="rId1"/>
    <sheet name="P.92-H.05" sheetId="2" r:id="rId2"/>
  </sheets>
  <definedNames>
    <definedName name="_Regression_Int" localSheetId="1" hidden="1">1</definedName>
    <definedName name="Print_Area_MI">'P.92-H.05'!$A$1:$N$6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<sst xmlns="http://schemas.openxmlformats.org/spreadsheetml/2006/main" count="29" uniqueCount="24">
  <si>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</si>
  <si>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</si>
  <si>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</si>
  <si>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</si>
  <si>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</si>
  <si>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</si>
  <si>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</si>
  <si>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</si>
  <si>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</si>
  <si>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</si>
  <si>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</si>
  <si>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</si>
  <si>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</si>
  <si>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</si>
  <si>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</si>
  <si>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</si>
  <si>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</si>
  <si>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</si>
  <si>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</si>
  <si>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</si>
  <si>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</si>
  <si>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น้ำแม่แตง(P.92)</t>
  </si>
  <si>
    <t xml:space="preserve"> พี้นที่รับน้ำ   1,653     ตร.กม. </t>
  </si>
  <si>
    <t>สถานี P.92  :  น้ำแม่แตง  บ้านเมืองกึ๊ด อ.แม่แตง จ.เชียงใหม่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</si>
</sst>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3.5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8" xfId="0" applyNumberFormat="1" applyFont="1" applyFill="1" applyBorder="1" applyAlignment="1" applyProtection="1">
      <alignment vertical="center"/>
      <protection/>
    </xf>
    <xf numFmtId="236" fontId="8" fillId="36" borderId="0" xfId="0" applyNumberFormat="1" applyFont="1" applyFill="1" applyBorder="1" applyAlignment="1" applyProtection="1">
      <alignment vertical="center"/>
      <protection/>
    </xf>
    <xf numFmtId="236" fontId="8" fillId="36" borderId="19" xfId="0" applyNumberFormat="1" applyFont="1" applyFill="1" applyBorder="1" applyAlignment="1" applyProtection="1">
      <alignment vertical="center"/>
      <protection/>
    </xf>
    <xf numFmtId="238" fontId="8" fillId="0" borderId="0" xfId="0" applyNumberFormat="1" applyFont="1" applyAlignment="1">
      <alignment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-0.0315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275"/>
          <c:w val="0.8605"/>
          <c:h val="0.644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'P.92-H.05'!$A$7:$A$21</c:f>
              <c:numCache>
                <c:ptCount val="1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  <c:pt idx="14">
                  <c:v>2567</c:v>
                </c:pt>
              </c:numCache>
            </c:numRef>
          </c:cat>
          <c:val>
            <c:numRef>
              <c:f>'P.92-H.05'!$N$7:$N$21</c:f>
              <c:numCache>
                <c:ptCount val="15"/>
                <c:pt idx="0">
                  <c:v>680.11488</c:v>
                </c:pt>
                <c:pt idx="1">
                  <c:v>1240.2685439999996</c:v>
                </c:pt>
                <c:pt idx="2">
                  <c:v>589.3171199999999</c:v>
                </c:pt>
                <c:pt idx="3">
                  <c:v>511.13635200000004</c:v>
                </c:pt>
                <c:pt idx="4">
                  <c:v>483.44601600000004</c:v>
                </c:pt>
                <c:pt idx="5">
                  <c:v>256.77</c:v>
                </c:pt>
                <c:pt idx="6">
                  <c:v>532.6</c:v>
                </c:pt>
                <c:pt idx="7">
                  <c:v>766.93</c:v>
                </c:pt>
                <c:pt idx="8">
                  <c:v>617.1899999999999</c:v>
                </c:pt>
                <c:pt idx="9">
                  <c:v>276.63000000000005</c:v>
                </c:pt>
                <c:pt idx="10">
                  <c:v>319.66</c:v>
                </c:pt>
                <c:pt idx="11">
                  <c:v>359.94542400000023</c:v>
                </c:pt>
                <c:pt idx="12">
                  <c:v>466.828704</c:v>
                </c:pt>
                <c:pt idx="13">
                  <c:v>368.75174400000003</c:v>
                </c:pt>
                <c:pt idx="14">
                  <c:v>3.6184319999999985</c:v>
                </c:pt>
              </c:numCache>
            </c:numRef>
          </c:val>
        </c:ser>
        <c:gapWidth val="100"/>
        <c:axId val="40191152"/>
        <c:axId val="24692721"/>
      </c:barChart>
      <c:lineChart>
        <c:grouping val="standard"/>
        <c:varyColors val="0"/>
        <c:ser>
          <c:idx val="1"/>
          <c:order val="1"/>
          <c:tx>
            <c:v>ค่าเฉลี่ย 533.5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'P.92-H.05'!$A$7:$A$20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'P.92-H.05'!$P$7:$P$20</c:f>
              <c:numCache>
                <c:ptCount val="14"/>
                <c:pt idx="0">
                  <c:v>533.5420560000001</c:v>
                </c:pt>
                <c:pt idx="1">
                  <c:v>533.5420560000001</c:v>
                </c:pt>
                <c:pt idx="2">
                  <c:v>533.5420560000001</c:v>
                </c:pt>
                <c:pt idx="3">
                  <c:v>533.5420560000001</c:v>
                </c:pt>
                <c:pt idx="4">
                  <c:v>533.5420560000001</c:v>
                </c:pt>
                <c:pt idx="5">
                  <c:v>533.5420560000001</c:v>
                </c:pt>
                <c:pt idx="6">
                  <c:v>533.5420560000001</c:v>
                </c:pt>
                <c:pt idx="7">
                  <c:v>533.5420560000001</c:v>
                </c:pt>
                <c:pt idx="8">
                  <c:v>533.5420560000001</c:v>
                </c:pt>
                <c:pt idx="9">
                  <c:v>533.5420560000001</c:v>
                </c:pt>
                <c:pt idx="10">
                  <c:v>533.5420560000001</c:v>
                </c:pt>
                <c:pt idx="11">
                  <c:v>533.5420560000001</c:v>
                </c:pt>
                <c:pt idx="12">
                  <c:v>533.5420560000001</c:v>
                </c:pt>
                <c:pt idx="13">
                  <c:v>533.5420560000001</c:v>
                </c:pt>
              </c:numCache>
            </c:numRef>
          </c:val>
          <c:smooth val="0"/>
        </c:ser>
        <c:axId val="40191152"/>
        <c:axId val="24692721"/>
      </c:lineChart>
      <c:catAx>
        <c:axId val="40191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4692721"/>
        <c:crossesAt val="0"/>
        <c:auto val="1"/>
        <c:lblOffset val="100"/>
        <c:tickLblSkip val="1"/>
        <c:noMultiLvlLbl val="0"/>
      </c:catAx>
      <c:valAx>
        <c:axId val="24692721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91152"/>
        <c:crossesAt val="1"/>
        <c:crossBetween val="between"/>
        <c:dispUnits/>
        <c:majorUnit val="3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55"/>
  <sheetViews>
    <sheetView showGridLines="0" zoomScalePageLayoutView="0" workbookViewId="0" topLeftCell="A7">
      <selection activeCell="N28" sqref="N2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22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2553</v>
      </c>
      <c r="B7" s="34">
        <v>5.714496000000004</v>
      </c>
      <c r="C7" s="34">
        <v>8.598528</v>
      </c>
      <c r="D7" s="34">
        <v>11.184479999999997</v>
      </c>
      <c r="E7" s="34">
        <v>57.017087999999994</v>
      </c>
      <c r="F7" s="34">
        <v>155.67552</v>
      </c>
      <c r="G7" s="34">
        <v>209.78870400000005</v>
      </c>
      <c r="H7" s="34">
        <v>124.87910399999998</v>
      </c>
      <c r="I7" s="34">
        <v>44.22816000000003</v>
      </c>
      <c r="J7" s="34">
        <v>25.436160000000005</v>
      </c>
      <c r="K7" s="34">
        <v>16.531775999999994</v>
      </c>
      <c r="L7" s="34">
        <v>9.294912000000005</v>
      </c>
      <c r="M7" s="34">
        <v>11.765951999999997</v>
      </c>
      <c r="N7" s="35">
        <f aca="true" t="shared" si="0" ref="N7:N13">SUM(B7:M7)</f>
        <v>680.11488</v>
      </c>
      <c r="O7" s="36">
        <f>+N7*1000000/(365*86400)</f>
        <v>21.566301369863012</v>
      </c>
      <c r="P7" s="37">
        <f aca="true" t="shared" si="1" ref="P7:P20">$N$26</f>
        <v>533.5420560000001</v>
      </c>
      <c r="Q7" s="32"/>
      <c r="R7" s="43"/>
    </row>
    <row r="8" spans="1:17" ht="15" customHeight="1">
      <c r="A8" s="31">
        <v>2554</v>
      </c>
      <c r="B8" s="34">
        <v>29.00102399999999</v>
      </c>
      <c r="C8" s="34">
        <v>86.04144</v>
      </c>
      <c r="D8" s="34">
        <v>94.13280000000003</v>
      </c>
      <c r="E8" s="34">
        <v>104.76604800000001</v>
      </c>
      <c r="F8" s="34">
        <v>222.94223999999997</v>
      </c>
      <c r="G8" s="34">
        <v>291.47904</v>
      </c>
      <c r="H8" s="34">
        <v>174.41567999999998</v>
      </c>
      <c r="I8" s="34">
        <v>83.18764800000002</v>
      </c>
      <c r="J8" s="34">
        <v>60.42470399999999</v>
      </c>
      <c r="K8" s="34">
        <v>44.16422399999999</v>
      </c>
      <c r="L8" s="34">
        <v>28.343520000000012</v>
      </c>
      <c r="M8" s="34">
        <v>21.37017600000001</v>
      </c>
      <c r="N8" s="35">
        <f t="shared" si="0"/>
        <v>1240.2685439999996</v>
      </c>
      <c r="O8" s="36">
        <f aca="true" t="shared" si="2" ref="O8:O18">+N8*1000000/(365*86400)</f>
        <v>39.32865753424656</v>
      </c>
      <c r="P8" s="37">
        <f t="shared" si="1"/>
        <v>533.5420560000001</v>
      </c>
      <c r="Q8" s="32"/>
    </row>
    <row r="9" spans="1:17" ht="15" customHeight="1">
      <c r="A9" s="31">
        <v>2555</v>
      </c>
      <c r="B9" s="34">
        <v>20.196</v>
      </c>
      <c r="C9" s="34">
        <v>34.248960000000004</v>
      </c>
      <c r="D9" s="34">
        <v>34.223040000000005</v>
      </c>
      <c r="E9" s="34">
        <v>55.219967999999994</v>
      </c>
      <c r="F9" s="34">
        <v>77.467104</v>
      </c>
      <c r="G9" s="34">
        <v>153.97948800000003</v>
      </c>
      <c r="H9" s="34">
        <v>77.89219200000001</v>
      </c>
      <c r="I9" s="34">
        <v>52.066368000000004</v>
      </c>
      <c r="J9" s="34">
        <v>31.968000000000004</v>
      </c>
      <c r="K9" s="34">
        <v>20.990880000000004</v>
      </c>
      <c r="L9" s="34">
        <v>15.50448</v>
      </c>
      <c r="M9" s="34">
        <v>15.56064</v>
      </c>
      <c r="N9" s="35">
        <f t="shared" si="0"/>
        <v>589.3171199999999</v>
      </c>
      <c r="O9" s="36">
        <f t="shared" si="2"/>
        <v>18.68712328767123</v>
      </c>
      <c r="P9" s="37">
        <f t="shared" si="1"/>
        <v>533.5420560000001</v>
      </c>
      <c r="Q9" s="32"/>
    </row>
    <row r="10" spans="1:17" ht="15" customHeight="1">
      <c r="A10" s="31">
        <v>2556</v>
      </c>
      <c r="B10" s="34">
        <v>7.399295999999999</v>
      </c>
      <c r="C10" s="34">
        <v>10.691136000000007</v>
      </c>
      <c r="D10" s="34">
        <v>12.420863999999996</v>
      </c>
      <c r="E10" s="34">
        <v>22.769855999999997</v>
      </c>
      <c r="F10" s="34">
        <v>80.39519999999999</v>
      </c>
      <c r="G10" s="34">
        <v>115.48224</v>
      </c>
      <c r="H10" s="34">
        <v>109.65888000000001</v>
      </c>
      <c r="I10" s="34">
        <v>61.166879999999985</v>
      </c>
      <c r="J10" s="34">
        <v>48.764160000000004</v>
      </c>
      <c r="K10" s="34">
        <v>24.05376000000001</v>
      </c>
      <c r="L10" s="34">
        <v>12.033791999999993</v>
      </c>
      <c r="M10" s="34">
        <v>6.300287999999999</v>
      </c>
      <c r="N10" s="35">
        <f t="shared" si="0"/>
        <v>511.13635200000004</v>
      </c>
      <c r="O10" s="36">
        <f t="shared" si="2"/>
        <v>16.208027397260278</v>
      </c>
      <c r="P10" s="37">
        <f t="shared" si="1"/>
        <v>533.5420560000001</v>
      </c>
      <c r="Q10" s="32"/>
    </row>
    <row r="11" spans="1:17" ht="15" customHeight="1">
      <c r="A11" s="31">
        <v>2557</v>
      </c>
      <c r="B11" s="34">
        <v>7.606656</v>
      </c>
      <c r="C11" s="34">
        <v>26.760671999999996</v>
      </c>
      <c r="D11" s="34">
        <v>31.225823999999996</v>
      </c>
      <c r="E11" s="34">
        <v>61.193664000000005</v>
      </c>
      <c r="F11" s="34">
        <v>94.06195200000002</v>
      </c>
      <c r="G11" s="34">
        <v>97.92230400000001</v>
      </c>
      <c r="H11" s="34">
        <v>61.80191999999999</v>
      </c>
      <c r="I11" s="34">
        <v>44.97984</v>
      </c>
      <c r="J11" s="34">
        <v>24.183360000000004</v>
      </c>
      <c r="K11" s="34">
        <v>17.917632000000005</v>
      </c>
      <c r="L11" s="34">
        <v>9.187775999999998</v>
      </c>
      <c r="M11" s="34">
        <v>6.604416</v>
      </c>
      <c r="N11" s="35">
        <f t="shared" si="0"/>
        <v>483.44601600000004</v>
      </c>
      <c r="O11" s="36">
        <f t="shared" si="2"/>
        <v>15.329972602739728</v>
      </c>
      <c r="P11" s="37">
        <f t="shared" si="1"/>
        <v>533.5420560000001</v>
      </c>
      <c r="Q11" s="32"/>
    </row>
    <row r="12" spans="1:17" ht="15" customHeight="1">
      <c r="A12" s="31">
        <v>2558</v>
      </c>
      <c r="B12" s="34">
        <v>8.18</v>
      </c>
      <c r="C12" s="34">
        <v>10.16</v>
      </c>
      <c r="D12" s="34">
        <v>7.66</v>
      </c>
      <c r="E12" s="34">
        <v>28.51</v>
      </c>
      <c r="F12" s="34">
        <v>76.7</v>
      </c>
      <c r="G12" s="34">
        <v>40.51</v>
      </c>
      <c r="H12" s="34">
        <v>30.83</v>
      </c>
      <c r="I12" s="34">
        <v>22.72</v>
      </c>
      <c r="J12" s="34">
        <v>11.04</v>
      </c>
      <c r="K12" s="34">
        <v>9.05</v>
      </c>
      <c r="L12" s="34">
        <v>6.04</v>
      </c>
      <c r="M12" s="34">
        <v>5.37</v>
      </c>
      <c r="N12" s="35">
        <f t="shared" si="0"/>
        <v>256.77</v>
      </c>
      <c r="O12" s="36">
        <f t="shared" si="2"/>
        <v>8.142123287671232</v>
      </c>
      <c r="P12" s="37">
        <f t="shared" si="1"/>
        <v>533.5420560000001</v>
      </c>
      <c r="Q12" s="32"/>
    </row>
    <row r="13" spans="1:17" ht="15" customHeight="1">
      <c r="A13" s="31">
        <v>2559</v>
      </c>
      <c r="B13" s="34">
        <v>2.1</v>
      </c>
      <c r="C13" s="34">
        <v>9.72</v>
      </c>
      <c r="D13" s="34">
        <v>49.57</v>
      </c>
      <c r="E13" s="40">
        <v>68.83</v>
      </c>
      <c r="F13" s="41">
        <v>103.85</v>
      </c>
      <c r="G13" s="41">
        <v>109.24</v>
      </c>
      <c r="H13" s="41">
        <v>61.89</v>
      </c>
      <c r="I13" s="41">
        <v>60.32</v>
      </c>
      <c r="J13" s="42">
        <v>24.83</v>
      </c>
      <c r="K13" s="34">
        <v>21.06</v>
      </c>
      <c r="L13" s="34">
        <v>11.45</v>
      </c>
      <c r="M13" s="34">
        <v>9.74</v>
      </c>
      <c r="N13" s="35">
        <f t="shared" si="0"/>
        <v>532.6</v>
      </c>
      <c r="O13" s="36">
        <f t="shared" si="2"/>
        <v>16.88863521055302</v>
      </c>
      <c r="P13" s="37">
        <f t="shared" si="1"/>
        <v>533.5420560000001</v>
      </c>
      <c r="Q13" s="32"/>
    </row>
    <row r="14" spans="1:17" ht="15" customHeight="1">
      <c r="A14" s="31">
        <v>2560</v>
      </c>
      <c r="B14" s="34">
        <v>8.93</v>
      </c>
      <c r="C14" s="34">
        <v>30.04</v>
      </c>
      <c r="D14" s="34">
        <v>29.31</v>
      </c>
      <c r="E14" s="34">
        <v>116.69</v>
      </c>
      <c r="F14" s="34">
        <v>92.24</v>
      </c>
      <c r="G14" s="34">
        <v>137.04</v>
      </c>
      <c r="H14" s="34">
        <v>166.07</v>
      </c>
      <c r="I14" s="34">
        <v>78</v>
      </c>
      <c r="J14" s="34">
        <v>43.02</v>
      </c>
      <c r="K14" s="34">
        <v>37.7</v>
      </c>
      <c r="L14" s="34">
        <v>16.48</v>
      </c>
      <c r="M14" s="34">
        <v>11.41</v>
      </c>
      <c r="N14" s="35">
        <f aca="true" t="shared" si="3" ref="N14:N19">SUM(B14:M14)</f>
        <v>766.93</v>
      </c>
      <c r="O14" s="36">
        <f t="shared" si="2"/>
        <v>24.319190766108573</v>
      </c>
      <c r="P14" s="37">
        <f t="shared" si="1"/>
        <v>533.5420560000001</v>
      </c>
      <c r="Q14" s="32"/>
    </row>
    <row r="15" spans="1:17" ht="15" customHeight="1">
      <c r="A15" s="31">
        <v>2561</v>
      </c>
      <c r="B15" s="34">
        <v>13.36</v>
      </c>
      <c r="C15" s="34">
        <v>33.54</v>
      </c>
      <c r="D15" s="34">
        <v>54.71</v>
      </c>
      <c r="E15" s="34">
        <v>56.16</v>
      </c>
      <c r="F15" s="34">
        <v>106.14</v>
      </c>
      <c r="G15" s="34">
        <v>81.38</v>
      </c>
      <c r="H15" s="34">
        <v>142.88</v>
      </c>
      <c r="I15" s="34">
        <v>52.47</v>
      </c>
      <c r="J15" s="34">
        <v>31.66</v>
      </c>
      <c r="K15" s="34">
        <v>25.1</v>
      </c>
      <c r="L15" s="34">
        <v>13.06</v>
      </c>
      <c r="M15" s="34">
        <v>6.73</v>
      </c>
      <c r="N15" s="35">
        <f t="shared" si="3"/>
        <v>617.1899999999999</v>
      </c>
      <c r="O15" s="36">
        <f t="shared" si="2"/>
        <v>19.570966514459666</v>
      </c>
      <c r="P15" s="37">
        <f t="shared" si="1"/>
        <v>533.5420560000001</v>
      </c>
      <c r="Q15" s="32"/>
    </row>
    <row r="16" spans="1:17" ht="15" customHeight="1">
      <c r="A16" s="31">
        <v>2562</v>
      </c>
      <c r="B16" s="34">
        <v>7.82</v>
      </c>
      <c r="C16" s="34">
        <v>11.94</v>
      </c>
      <c r="D16" s="34">
        <v>16.94</v>
      </c>
      <c r="E16" s="34">
        <v>14.99</v>
      </c>
      <c r="F16" s="34">
        <v>63.09</v>
      </c>
      <c r="G16" s="34">
        <v>53.63</v>
      </c>
      <c r="H16" s="34">
        <v>34.28</v>
      </c>
      <c r="I16" s="34">
        <v>26.36</v>
      </c>
      <c r="J16" s="34">
        <v>17.72</v>
      </c>
      <c r="K16" s="34">
        <v>13.79</v>
      </c>
      <c r="L16" s="34">
        <v>8.91</v>
      </c>
      <c r="M16" s="34">
        <v>7.16</v>
      </c>
      <c r="N16" s="35">
        <f t="shared" si="3"/>
        <v>276.63000000000005</v>
      </c>
      <c r="O16" s="36">
        <f t="shared" si="2"/>
        <v>8.771879756468799</v>
      </c>
      <c r="P16" s="37">
        <f t="shared" si="1"/>
        <v>533.5420560000001</v>
      </c>
      <c r="Q16" s="32"/>
    </row>
    <row r="17" spans="1:17" ht="15" customHeight="1">
      <c r="A17" s="31">
        <v>2563</v>
      </c>
      <c r="B17" s="34">
        <v>7.39</v>
      </c>
      <c r="C17" s="34">
        <v>11.54</v>
      </c>
      <c r="D17" s="34">
        <v>16.12</v>
      </c>
      <c r="E17" s="34">
        <v>40.01</v>
      </c>
      <c r="F17" s="34">
        <v>78.11</v>
      </c>
      <c r="G17" s="34">
        <v>51.22</v>
      </c>
      <c r="H17" s="34">
        <v>36.68</v>
      </c>
      <c r="I17" s="34">
        <v>22.79</v>
      </c>
      <c r="J17" s="34">
        <v>12.52</v>
      </c>
      <c r="K17" s="34">
        <v>11.04</v>
      </c>
      <c r="L17" s="34">
        <v>8.3</v>
      </c>
      <c r="M17" s="34">
        <v>23.94</v>
      </c>
      <c r="N17" s="35">
        <f t="shared" si="3"/>
        <v>319.66</v>
      </c>
      <c r="O17" s="36">
        <f t="shared" si="2"/>
        <v>10.136352105530188</v>
      </c>
      <c r="P17" s="37">
        <f t="shared" si="1"/>
        <v>533.5420560000001</v>
      </c>
      <c r="Q17" s="32"/>
    </row>
    <row r="18" spans="1:17" ht="15" customHeight="1">
      <c r="A18" s="31">
        <v>2564</v>
      </c>
      <c r="B18" s="34">
        <v>11.233728000000001</v>
      </c>
      <c r="C18" s="34">
        <v>12.769919999999999</v>
      </c>
      <c r="D18" s="34">
        <v>13.036895999999999</v>
      </c>
      <c r="E18" s="34">
        <v>26.118720000000007</v>
      </c>
      <c r="F18" s="34">
        <v>21.53088</v>
      </c>
      <c r="G18" s="34">
        <v>105.25248000000003</v>
      </c>
      <c r="H18" s="34">
        <v>104.47963200000015</v>
      </c>
      <c r="I18" s="34">
        <v>35.303039999999996</v>
      </c>
      <c r="J18" s="34">
        <v>9.389087999999997</v>
      </c>
      <c r="K18" s="34">
        <v>9.326879999999997</v>
      </c>
      <c r="L18" s="34">
        <v>8.450783999999999</v>
      </c>
      <c r="M18" s="34">
        <v>3.0533760000000005</v>
      </c>
      <c r="N18" s="35">
        <f t="shared" si="3"/>
        <v>359.94542400000023</v>
      </c>
      <c r="O18" s="36">
        <f t="shared" si="2"/>
        <v>11.413794520547953</v>
      </c>
      <c r="P18" s="37">
        <f t="shared" si="1"/>
        <v>533.5420560000001</v>
      </c>
      <c r="Q18" s="32"/>
    </row>
    <row r="19" spans="1:17" ht="15" customHeight="1">
      <c r="A19" s="31">
        <v>2565</v>
      </c>
      <c r="B19" s="34">
        <v>5.6471040000000015</v>
      </c>
      <c r="C19" s="34">
        <v>26.382239999999978</v>
      </c>
      <c r="D19" s="34">
        <v>13.866336000000006</v>
      </c>
      <c r="E19" s="34">
        <v>31.584383999999996</v>
      </c>
      <c r="F19" s="34">
        <v>99.08783999999991</v>
      </c>
      <c r="G19" s="34">
        <v>96.19257599999992</v>
      </c>
      <c r="H19" s="34">
        <v>135.42681600000012</v>
      </c>
      <c r="I19" s="34">
        <v>29.48572800000001</v>
      </c>
      <c r="J19" s="34">
        <v>14.293152000000012</v>
      </c>
      <c r="K19" s="34">
        <v>6.060960000000006</v>
      </c>
      <c r="L19" s="34">
        <v>4.1765760000000025</v>
      </c>
      <c r="M19" s="34">
        <v>4.624992000000004</v>
      </c>
      <c r="N19" s="35">
        <f t="shared" si="3"/>
        <v>466.828704</v>
      </c>
      <c r="O19" s="36">
        <f>+N19*1000000/(365*86400)</f>
        <v>14.80304109589041</v>
      </c>
      <c r="P19" s="37">
        <f t="shared" si="1"/>
        <v>533.5420560000001</v>
      </c>
      <c r="Q19" s="32"/>
    </row>
    <row r="20" spans="1:17" ht="15" customHeight="1">
      <c r="A20" s="31">
        <v>2566</v>
      </c>
      <c r="B20" s="34">
        <v>2.4727680000000016</v>
      </c>
      <c r="C20" s="34">
        <v>23.013504000000008</v>
      </c>
      <c r="D20" s="34">
        <v>18.423072</v>
      </c>
      <c r="E20" s="34">
        <v>23.411808000000004</v>
      </c>
      <c r="F20" s="34">
        <v>31.982687999999992</v>
      </c>
      <c r="G20" s="34">
        <v>75.896352</v>
      </c>
      <c r="H20" s="34">
        <v>103.13740800000001</v>
      </c>
      <c r="I20" s="34">
        <v>48.039264000000024</v>
      </c>
      <c r="J20" s="34">
        <v>21.44102400000001</v>
      </c>
      <c r="K20" s="34">
        <v>11.353824000000005</v>
      </c>
      <c r="L20" s="34">
        <v>5.275584000000002</v>
      </c>
      <c r="M20" s="34">
        <v>4.304448000000003</v>
      </c>
      <c r="N20" s="35">
        <f>SUM(B20:M20)</f>
        <v>368.75174400000003</v>
      </c>
      <c r="O20" s="36">
        <f>+N20*1000000/(365*86400)</f>
        <v>11.693041095890413</v>
      </c>
      <c r="P20" s="37">
        <f t="shared" si="1"/>
        <v>533.5420560000001</v>
      </c>
      <c r="Q20" s="32"/>
    </row>
    <row r="21" spans="1:17" ht="15" customHeight="1">
      <c r="A21" s="44">
        <v>2567</v>
      </c>
      <c r="B21" s="45">
        <v>3.6184319999999985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>
        <f>SUM(B21:M21)</f>
        <v>3.6184319999999985</v>
      </c>
      <c r="O21" s="47">
        <f>+N21*1000000/(365*86400)</f>
        <v>0.11473972602739721</v>
      </c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3" t="s">
        <v>19</v>
      </c>
      <c r="B25" s="38">
        <f>MAX(B7:B20)</f>
        <v>29.00102399999999</v>
      </c>
      <c r="C25" s="38">
        <f aca="true" t="shared" si="4" ref="C25:M25">MAX(C7:C20)</f>
        <v>86.04144</v>
      </c>
      <c r="D25" s="38">
        <f t="shared" si="4"/>
        <v>94.13280000000003</v>
      </c>
      <c r="E25" s="38">
        <f t="shared" si="4"/>
        <v>116.69</v>
      </c>
      <c r="F25" s="38">
        <f t="shared" si="4"/>
        <v>222.94223999999997</v>
      </c>
      <c r="G25" s="38">
        <f t="shared" si="4"/>
        <v>291.47904</v>
      </c>
      <c r="H25" s="38">
        <f t="shared" si="4"/>
        <v>174.41567999999998</v>
      </c>
      <c r="I25" s="38">
        <f t="shared" si="4"/>
        <v>83.18764800000002</v>
      </c>
      <c r="J25" s="38">
        <f t="shared" si="4"/>
        <v>60.42470399999999</v>
      </c>
      <c r="K25" s="38">
        <f t="shared" si="4"/>
        <v>44.16422399999999</v>
      </c>
      <c r="L25" s="38">
        <f t="shared" si="4"/>
        <v>28.343520000000012</v>
      </c>
      <c r="M25" s="38">
        <f t="shared" si="4"/>
        <v>23.94</v>
      </c>
      <c r="N25" s="38">
        <f>MAX(N7:N20)</f>
        <v>1240.2685439999996</v>
      </c>
      <c r="O25" s="36">
        <f>+N25*1000000/(365*86400)</f>
        <v>39.32865753424656</v>
      </c>
      <c r="P25" s="39"/>
      <c r="Q25" s="32"/>
    </row>
    <row r="26" spans="1:17" ht="15" customHeight="1">
      <c r="A26" s="33" t="s">
        <v>16</v>
      </c>
      <c r="B26" s="38">
        <f>AVERAGE(B7:B20)</f>
        <v>9.789362285714287</v>
      </c>
      <c r="C26" s="38">
        <f aca="true" t="shared" si="5" ref="C26:M26">AVERAGE(C7:C20)</f>
        <v>23.96045714285714</v>
      </c>
      <c r="D26" s="38">
        <f t="shared" si="5"/>
        <v>28.773093714285714</v>
      </c>
      <c r="E26" s="38">
        <f t="shared" si="5"/>
        <v>50.51939542857143</v>
      </c>
      <c r="F26" s="38">
        <f t="shared" si="5"/>
        <v>93.09095885714285</v>
      </c>
      <c r="G26" s="38">
        <f t="shared" si="5"/>
        <v>115.64379885714288</v>
      </c>
      <c r="H26" s="38">
        <f t="shared" si="5"/>
        <v>97.45154514285716</v>
      </c>
      <c r="I26" s="38">
        <f t="shared" si="5"/>
        <v>47.22263771428572</v>
      </c>
      <c r="J26" s="38">
        <f t="shared" si="5"/>
        <v>26.90640342857143</v>
      </c>
      <c r="K26" s="38">
        <f t="shared" si="5"/>
        <v>19.152852571428575</v>
      </c>
      <c r="L26" s="38">
        <f t="shared" si="5"/>
        <v>11.17910171428572</v>
      </c>
      <c r="M26" s="38">
        <f t="shared" si="5"/>
        <v>9.852449142857143</v>
      </c>
      <c r="N26" s="38">
        <f>SUM(B26:M26)</f>
        <v>533.5420560000001</v>
      </c>
      <c r="O26" s="36">
        <f>+N26*1000000/(365*86400)</f>
        <v>16.91850761035008</v>
      </c>
      <c r="P26" s="39"/>
      <c r="Q26" s="32"/>
    </row>
    <row r="27" spans="1:17" ht="15" customHeight="1">
      <c r="A27" s="33" t="s">
        <v>20</v>
      </c>
      <c r="B27" s="38">
        <f>MIN(B7:B20)</f>
        <v>2.1</v>
      </c>
      <c r="C27" s="38">
        <f aca="true" t="shared" si="6" ref="C27:M27">MIN(C7:C20)</f>
        <v>8.598528</v>
      </c>
      <c r="D27" s="38">
        <f t="shared" si="6"/>
        <v>7.66</v>
      </c>
      <c r="E27" s="38">
        <f t="shared" si="6"/>
        <v>14.99</v>
      </c>
      <c r="F27" s="38">
        <f t="shared" si="6"/>
        <v>21.53088</v>
      </c>
      <c r="G27" s="38">
        <f t="shared" si="6"/>
        <v>40.51</v>
      </c>
      <c r="H27" s="38">
        <f t="shared" si="6"/>
        <v>30.83</v>
      </c>
      <c r="I27" s="38">
        <f t="shared" si="6"/>
        <v>22.72</v>
      </c>
      <c r="J27" s="38">
        <f t="shared" si="6"/>
        <v>9.389087999999997</v>
      </c>
      <c r="K27" s="38">
        <f t="shared" si="6"/>
        <v>6.060960000000006</v>
      </c>
      <c r="L27" s="38">
        <f t="shared" si="6"/>
        <v>4.1765760000000025</v>
      </c>
      <c r="M27" s="38">
        <f t="shared" si="6"/>
        <v>3.0533760000000005</v>
      </c>
      <c r="N27" s="38">
        <f>MIN(N7:N20)</f>
        <v>256.77</v>
      </c>
      <c r="O27" s="36">
        <f>+N27*1000000/(365*86400)</f>
        <v>8.142123287671232</v>
      </c>
      <c r="P27" s="39"/>
      <c r="Q27" s="32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4"/>
      <c r="B36" s="25"/>
      <c r="C36" s="26"/>
      <c r="D36" s="27"/>
      <c r="E36" s="25"/>
      <c r="F36" s="25"/>
      <c r="G36" s="25"/>
      <c r="H36" s="25"/>
      <c r="I36" s="25"/>
      <c r="J36" s="25"/>
      <c r="K36" s="25"/>
      <c r="L36" s="25"/>
      <c r="M36" s="25"/>
      <c r="N36" s="28"/>
      <c r="O36" s="27"/>
    </row>
    <row r="37" spans="1:15" ht="24.75" customHeight="1">
      <c r="A37" s="24"/>
      <c r="B37" s="25"/>
      <c r="C37" s="25"/>
      <c r="D37" s="25"/>
      <c r="E37" s="27"/>
      <c r="F37" s="25"/>
      <c r="G37" s="25"/>
      <c r="H37" s="25"/>
      <c r="I37" s="25"/>
      <c r="J37" s="25"/>
      <c r="K37" s="25"/>
      <c r="L37" s="25"/>
      <c r="M37" s="25"/>
      <c r="N37" s="28"/>
      <c r="O37" s="27"/>
    </row>
    <row r="38" spans="1:15" ht="24.75" customHeight="1">
      <c r="A38" s="24"/>
      <c r="B38" s="25"/>
      <c r="C38" s="25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8"/>
      <c r="O38" s="27"/>
    </row>
    <row r="39" spans="1:15" ht="24.75" customHeight="1">
      <c r="A39" s="24"/>
      <c r="B39" s="25"/>
      <c r="C39" s="25"/>
      <c r="D39" s="25"/>
      <c r="E39" s="27"/>
      <c r="F39" s="25"/>
      <c r="G39" s="25"/>
      <c r="H39" s="25"/>
      <c r="I39" s="25"/>
      <c r="J39" s="25"/>
      <c r="K39" s="25"/>
      <c r="L39" s="25"/>
      <c r="M39" s="25"/>
      <c r="N39" s="28"/>
      <c r="O39" s="27"/>
    </row>
    <row r="40" spans="1:15" ht="24.75" customHeight="1">
      <c r="A40" s="24"/>
      <c r="B40" s="25"/>
      <c r="C40" s="25"/>
      <c r="D40" s="25"/>
      <c r="E40" s="27"/>
      <c r="F40" s="25"/>
      <c r="G40" s="25"/>
      <c r="H40" s="25"/>
      <c r="I40" s="25"/>
      <c r="J40" s="25"/>
      <c r="K40" s="25"/>
      <c r="L40" s="25"/>
      <c r="M40" s="25"/>
      <c r="N40" s="28"/>
      <c r="O40" s="27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4">
    <mergeCell ref="A2:O2"/>
    <mergeCell ref="L3:O3"/>
    <mergeCell ref="A3:D3"/>
    <mergeCell ref="A29:O29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2016-07-11T04:02:10Z</cp:lastPrinted>
  <dcterms:created xsi:type="dcterms:W3CDTF">1994-01-31T08:04:27Z</dcterms:created>
  <dcterms:modified xsi:type="dcterms:W3CDTF">2024-05-27T03:56:35Z</dcterms:modified>
  <cp:category/>
  <cp:version/>
  <cp:contentType/>
  <cp:contentStatus/>
</cp:coreProperties>
</file>