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92A" sheetId="1" r:id="rId1"/>
    <sheet name="กราฟP.92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<sst xmlns="http://schemas.openxmlformats.org/spreadsheetml/2006/main" count="23" uniqueCount="23">
  <si>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</si>
  <si>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</si>
  <si>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</si>
  <si>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</si>
  <si>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</si>
  <si>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</si>
  <si>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</si>
  <si>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</si>
  <si>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</si>
  <si>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</si>
  <si>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</si>
  <si>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</si>
  <si>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</si>
  <si>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</si>
  <si>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</si>
  <si>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</si>
  <si>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</si>
  <si>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</si>
  <si>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</si>
  <si>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</si>
  <si>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</si>
  <si>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P.92A บ้านห้วยป่าซาง อ.แม่แตง จ.เชียงใหม่</t>
  </si>
  <si>
    <t>พื้นที่รับน้ำ 1,723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</si>
</sst>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0.85"/>
      <color indexed="12"/>
      <name val="TH SarabunPSK"/>
      <family val="0"/>
    </font>
    <font>
      <b/>
      <sz val="18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2" xfId="44" applyNumberFormat="1" applyFont="1" applyFill="1" applyBorder="1" applyAlignment="1">
      <alignment horizontal="right"/>
      <protection/>
    </xf>
    <xf numFmtId="201" fontId="21" fillId="18" borderId="13" xfId="44" applyNumberFormat="1" applyFont="1" applyFill="1" applyBorder="1" applyAlignment="1">
      <alignment horizontal="right"/>
      <protection/>
    </xf>
    <xf numFmtId="201" fontId="30" fillId="19" borderId="13" xfId="44" applyNumberFormat="1" applyFont="1" applyFill="1" applyBorder="1" applyAlignment="1">
      <alignment horizontal="right"/>
      <protection/>
    </xf>
    <xf numFmtId="201" fontId="30" fillId="18" borderId="13" xfId="44" applyNumberFormat="1" applyFont="1" applyFill="1" applyBorder="1" applyAlignment="1">
      <alignment horizontal="right"/>
      <protection/>
    </xf>
    <xf numFmtId="201" fontId="31" fillId="19" borderId="13" xfId="44" applyNumberFormat="1" applyFont="1" applyFill="1" applyBorder="1" applyAlignment="1">
      <alignment horizontal="right"/>
      <protection/>
    </xf>
    <xf numFmtId="201" fontId="31" fillId="18" borderId="13" xfId="44" applyNumberFormat="1" applyFont="1" applyFill="1" applyBorder="1" applyAlignment="1">
      <alignment horizontal="right"/>
      <protection/>
    </xf>
    <xf numFmtId="1" fontId="30" fillId="18" borderId="13" xfId="44" applyNumberFormat="1" applyFont="1" applyFill="1" applyBorder="1" applyAlignment="1">
      <alignment horizontal="center"/>
      <protection/>
    </xf>
    <xf numFmtId="1" fontId="31" fillId="18" borderId="13" xfId="44" applyNumberFormat="1" applyFont="1" applyFill="1" applyBorder="1" applyAlignment="1">
      <alignment horizontal="center"/>
      <protection/>
    </xf>
    <xf numFmtId="2" fontId="21" fillId="7" borderId="16" xfId="44" applyNumberFormat="1" applyFont="1" applyFill="1" applyBorder="1" applyAlignment="1">
      <alignment horizontal="center" vertical="center"/>
      <protection/>
    </xf>
    <xf numFmtId="2" fontId="21" fillId="7" borderId="17" xfId="44" applyNumberFormat="1" applyFont="1" applyFill="1" applyBorder="1" applyAlignment="1">
      <alignment horizontal="center" vertical="center"/>
      <protection/>
    </xf>
    <xf numFmtId="0" fontId="21" fillId="18" borderId="16" xfId="44" applyFont="1" applyFill="1" applyBorder="1" applyAlignment="1">
      <alignment horizontal="center" vertical="center"/>
      <protection/>
    </xf>
    <xf numFmtId="0" fontId="21" fillId="18" borderId="17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0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45"/>
          <c:w val="0.845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330,541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'ตะกอน- P.92A'!$A$5:$A$13</c:f>
              <c:numCache>
                <c:ptCount val="9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</c:numCache>
            </c:numRef>
          </c:cat>
          <c:val>
            <c:numRef>
              <c:f>'ตะกอน- P.92A'!$N$5:$N$13</c:f>
              <c:numCache>
                <c:ptCount val="9"/>
                <c:pt idx="0">
                  <c:v>330541.87</c:v>
                </c:pt>
                <c:pt idx="1">
                  <c:v>177238.24</c:v>
                </c:pt>
                <c:pt idx="2">
                  <c:v>105457.99</c:v>
                </c:pt>
                <c:pt idx="3">
                  <c:v>19696.44</c:v>
                </c:pt>
                <c:pt idx="4">
                  <c:v>66636.2</c:v>
                </c:pt>
                <c:pt idx="5">
                  <c:v>50975.557048665934</c:v>
                </c:pt>
                <c:pt idx="6">
                  <c:v>161976.41264503208</c:v>
                </c:pt>
                <c:pt idx="7">
                  <c:v>162145.55385367156</c:v>
                </c:pt>
                <c:pt idx="8">
                  <c:v>1945.2013878421612</c:v>
                </c:pt>
              </c:numCache>
            </c:numRef>
          </c:val>
        </c:ser>
        <c:gapWidth val="50"/>
        <c:axId val="15594768"/>
        <c:axId val="613518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ปริมาณตะกอนเฉลี่ย 134,333.5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P.92A'!$A$5:$A$12</c:f>
              <c:numCache>
                <c:ptCount val="8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</c:numCache>
            </c:numRef>
          </c:cat>
          <c:val>
            <c:numRef>
              <c:f>'ตะกอน- P.92A'!$P$5:$P$12</c:f>
              <c:numCache>
                <c:ptCount val="8"/>
                <c:pt idx="0">
                  <c:v>134333.5329434212</c:v>
                </c:pt>
                <c:pt idx="1">
                  <c:v>134333.5329434212</c:v>
                </c:pt>
                <c:pt idx="2">
                  <c:v>134333.5329434212</c:v>
                </c:pt>
                <c:pt idx="3">
                  <c:v>134333.5329434212</c:v>
                </c:pt>
                <c:pt idx="4">
                  <c:v>134333.5329434212</c:v>
                </c:pt>
                <c:pt idx="5">
                  <c:v>134333.5329434212</c:v>
                </c:pt>
                <c:pt idx="6">
                  <c:v>134333.5329434212</c:v>
                </c:pt>
                <c:pt idx="7">
                  <c:v>134333.5329434212</c:v>
                </c:pt>
              </c:numCache>
            </c:numRef>
          </c:val>
          <c:smooth val="0"/>
        </c:ser>
        <c:axId val="15594768"/>
        <c:axId val="6135185"/>
      </c:lineChart>
      <c:catAx>
        <c:axId val="15594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35185"/>
        <c:crosses val="autoZero"/>
        <c:auto val="1"/>
        <c:lblOffset val="100"/>
        <c:tickLblSkip val="1"/>
        <c:noMultiLvlLbl val="0"/>
      </c:catAx>
      <c:valAx>
        <c:axId val="6135185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5594768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35"/>
          <c:y val="0.9265"/>
          <c:w val="0.32825"/>
          <c:h val="0.065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6"/>
  <sheetViews>
    <sheetView zoomScale="85" zoomScaleNormal="85" zoomScalePageLayoutView="0" workbookViewId="0" topLeftCell="A7">
      <selection activeCell="B13" sqref="B13:C1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18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1" t="s">
        <v>22</v>
      </c>
      <c r="M2" s="31"/>
      <c r="N2" s="31"/>
    </row>
    <row r="3" spans="1:16" ht="21">
      <c r="A3" s="29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16" t="s">
        <v>19</v>
      </c>
    </row>
    <row r="4" spans="1:16" ht="21">
      <c r="A4" s="30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16" t="s">
        <v>20</v>
      </c>
    </row>
    <row r="5" spans="1:16" ht="21">
      <c r="A5" s="9">
        <v>2559</v>
      </c>
      <c r="B5" s="13">
        <v>70.49</v>
      </c>
      <c r="C5" s="13">
        <v>789.97</v>
      </c>
      <c r="D5" s="13">
        <v>20737.24</v>
      </c>
      <c r="E5" s="13">
        <v>38852.35</v>
      </c>
      <c r="F5" s="13">
        <v>54102.2</v>
      </c>
      <c r="G5" s="13">
        <v>82980.54</v>
      </c>
      <c r="H5" s="13">
        <v>27220.22</v>
      </c>
      <c r="I5" s="13">
        <v>96174.58</v>
      </c>
      <c r="J5" s="13">
        <v>5238.95</v>
      </c>
      <c r="K5" s="13">
        <v>2869.39</v>
      </c>
      <c r="L5" s="13">
        <v>1005.35</v>
      </c>
      <c r="M5" s="13">
        <v>500.59</v>
      </c>
      <c r="N5" s="19">
        <f aca="true" t="shared" si="0" ref="N5:N10">SUM(B5:M5)</f>
        <v>330541.87</v>
      </c>
      <c r="P5" s="17">
        <f>N15</f>
        <v>134333.5329434212</v>
      </c>
    </row>
    <row r="6" spans="1:16" ht="21">
      <c r="A6" s="10">
        <v>2560</v>
      </c>
      <c r="B6" s="14">
        <v>164.54</v>
      </c>
      <c r="C6" s="14">
        <v>2871.2</v>
      </c>
      <c r="D6" s="14">
        <v>2645.91</v>
      </c>
      <c r="E6" s="14">
        <v>34839.61</v>
      </c>
      <c r="F6" s="14">
        <v>14149.71</v>
      </c>
      <c r="G6" s="14">
        <v>34207.36</v>
      </c>
      <c r="H6" s="14">
        <v>52295.06</v>
      </c>
      <c r="I6" s="14">
        <v>19982.27</v>
      </c>
      <c r="J6" s="14">
        <v>8369.42</v>
      </c>
      <c r="K6" s="14">
        <v>4689.08</v>
      </c>
      <c r="L6" s="14">
        <v>2075.22</v>
      </c>
      <c r="M6" s="14">
        <v>948.86</v>
      </c>
      <c r="N6" s="20">
        <f t="shared" si="0"/>
        <v>177238.24</v>
      </c>
      <c r="P6" s="17">
        <f aca="true" t="shared" si="1" ref="P6:P12">$P$5</f>
        <v>134333.5329434212</v>
      </c>
    </row>
    <row r="7" spans="1:16" ht="21">
      <c r="A7" s="10">
        <v>2561</v>
      </c>
      <c r="B7" s="14">
        <v>589.03</v>
      </c>
      <c r="C7" s="14">
        <v>2028.9</v>
      </c>
      <c r="D7" s="14">
        <v>4069.94</v>
      </c>
      <c r="E7" s="14">
        <v>4718.75</v>
      </c>
      <c r="F7" s="14">
        <v>30432.56</v>
      </c>
      <c r="G7" s="14">
        <v>12196.96</v>
      </c>
      <c r="H7" s="14">
        <v>36287.76</v>
      </c>
      <c r="I7" s="14">
        <v>7520.49</v>
      </c>
      <c r="J7" s="14">
        <v>3825.07</v>
      </c>
      <c r="K7" s="14">
        <v>2345.44</v>
      </c>
      <c r="L7" s="14">
        <v>969.17</v>
      </c>
      <c r="M7" s="14">
        <v>473.92</v>
      </c>
      <c r="N7" s="20">
        <f t="shared" si="0"/>
        <v>105457.99</v>
      </c>
      <c r="P7" s="17">
        <f t="shared" si="1"/>
        <v>134333.5329434212</v>
      </c>
    </row>
    <row r="8" spans="1:16" ht="21">
      <c r="A8" s="10">
        <v>2562</v>
      </c>
      <c r="B8" s="14">
        <v>117.46</v>
      </c>
      <c r="C8" s="14">
        <v>355.5</v>
      </c>
      <c r="D8" s="14">
        <v>817.38</v>
      </c>
      <c r="E8" s="14">
        <v>404.8</v>
      </c>
      <c r="F8" s="14">
        <v>7152.45</v>
      </c>
      <c r="G8" s="14">
        <v>6184.64</v>
      </c>
      <c r="H8" s="14">
        <v>2616.6</v>
      </c>
      <c r="I8" s="14">
        <v>1348.15</v>
      </c>
      <c r="J8" s="14">
        <v>409.48</v>
      </c>
      <c r="K8" s="14">
        <v>239.52</v>
      </c>
      <c r="L8" s="14">
        <v>40.37</v>
      </c>
      <c r="M8" s="14">
        <v>10.09</v>
      </c>
      <c r="N8" s="20">
        <f t="shared" si="0"/>
        <v>19696.44</v>
      </c>
      <c r="P8" s="17">
        <f t="shared" si="1"/>
        <v>134333.5329434212</v>
      </c>
    </row>
    <row r="9" spans="1:16" ht="21">
      <c r="A9" s="10">
        <v>2563</v>
      </c>
      <c r="B9" s="14">
        <v>176.85</v>
      </c>
      <c r="C9" s="14">
        <v>299.97</v>
      </c>
      <c r="D9" s="14">
        <v>354.96</v>
      </c>
      <c r="E9" s="14">
        <v>2972.25</v>
      </c>
      <c r="F9" s="14">
        <v>47958.23</v>
      </c>
      <c r="G9" s="14">
        <v>8994.4</v>
      </c>
      <c r="H9" s="14">
        <v>3859</v>
      </c>
      <c r="I9" s="14">
        <v>1328.01</v>
      </c>
      <c r="J9" s="14">
        <v>305.64</v>
      </c>
      <c r="K9" s="14">
        <v>163.87</v>
      </c>
      <c r="L9" s="14">
        <v>156.71</v>
      </c>
      <c r="M9" s="14">
        <v>66.31</v>
      </c>
      <c r="N9" s="20">
        <f t="shared" si="0"/>
        <v>66636.2</v>
      </c>
      <c r="P9" s="17">
        <f t="shared" si="1"/>
        <v>134333.5329434212</v>
      </c>
    </row>
    <row r="10" spans="1:16" ht="21">
      <c r="A10" s="10">
        <v>2564</v>
      </c>
      <c r="B10" s="23">
        <v>156.39668855604387</v>
      </c>
      <c r="C10" s="23">
        <v>610.2396210849057</v>
      </c>
      <c r="D10" s="23">
        <v>1327.3831321912955</v>
      </c>
      <c r="E10" s="23">
        <v>4871.405649666836</v>
      </c>
      <c r="F10" s="23">
        <v>3587.1883858874057</v>
      </c>
      <c r="G10" s="23">
        <v>18933.69169526289</v>
      </c>
      <c r="H10" s="23">
        <v>16401.382046516046</v>
      </c>
      <c r="I10" s="23">
        <v>3323.259792718874</v>
      </c>
      <c r="J10" s="23">
        <v>552.2374719244619</v>
      </c>
      <c r="K10" s="23">
        <v>672.0305521463855</v>
      </c>
      <c r="L10" s="23">
        <v>419.6757124802161</v>
      </c>
      <c r="M10" s="23">
        <v>120.6663002305627</v>
      </c>
      <c r="N10" s="24">
        <f t="shared" si="0"/>
        <v>50975.557048665934</v>
      </c>
      <c r="P10" s="17">
        <f t="shared" si="1"/>
        <v>134333.5329434212</v>
      </c>
    </row>
    <row r="11" spans="1:16" ht="21">
      <c r="A11" s="26">
        <v>2565</v>
      </c>
      <c r="B11" s="23">
        <v>606.2254968972907</v>
      </c>
      <c r="C11" s="23">
        <v>18516.54764581553</v>
      </c>
      <c r="D11" s="23">
        <v>492.4348633519404</v>
      </c>
      <c r="E11" s="23">
        <v>7158.561623129165</v>
      </c>
      <c r="F11" s="23">
        <v>38603.670843661544</v>
      </c>
      <c r="G11" s="23">
        <v>35526.698089518824</v>
      </c>
      <c r="H11" s="23">
        <v>50004.86791847828</v>
      </c>
      <c r="I11" s="23">
        <v>8130.141738629362</v>
      </c>
      <c r="J11" s="23">
        <v>1670.934565314408</v>
      </c>
      <c r="K11" s="23">
        <v>499.14509871754854</v>
      </c>
      <c r="L11" s="23">
        <v>502.66080843669494</v>
      </c>
      <c r="M11" s="23">
        <v>264.5239530814879</v>
      </c>
      <c r="N11" s="24">
        <f>SUM(B11:M11)</f>
        <v>161976.41264503208</v>
      </c>
      <c r="P11" s="17">
        <f t="shared" si="1"/>
        <v>134333.5329434212</v>
      </c>
    </row>
    <row r="12" spans="1:16" ht="21">
      <c r="A12" s="26">
        <v>2566</v>
      </c>
      <c r="B12" s="23">
        <v>107.07840684311249</v>
      </c>
      <c r="C12" s="23">
        <v>2592.5755158607826</v>
      </c>
      <c r="D12" s="23">
        <v>3378.14406453051</v>
      </c>
      <c r="E12" s="23">
        <v>6649.065243992335</v>
      </c>
      <c r="F12" s="23">
        <v>9325.357264543798</v>
      </c>
      <c r="G12" s="23">
        <v>41644.4941215965</v>
      </c>
      <c r="H12" s="23">
        <v>63467.39951832202</v>
      </c>
      <c r="I12" s="23">
        <v>25348.997119327167</v>
      </c>
      <c r="J12" s="23">
        <v>6025.144247997103</v>
      </c>
      <c r="K12" s="23">
        <v>2510.1686202149667</v>
      </c>
      <c r="L12" s="23">
        <v>806.4226539754641</v>
      </c>
      <c r="M12" s="23">
        <v>290.7070764677792</v>
      </c>
      <c r="N12" s="24">
        <f>SUM(B12:M12)</f>
        <v>162145.55385367156</v>
      </c>
      <c r="P12" s="17">
        <f t="shared" si="1"/>
        <v>134333.5329434212</v>
      </c>
    </row>
    <row r="13" spans="1:16" ht="21">
      <c r="A13" s="25">
        <v>2567</v>
      </c>
      <c r="B13" s="21">
        <v>453.8255716529303</v>
      </c>
      <c r="C13" s="21">
        <v>1491.375816189231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>
        <f>SUM(B13:M13)</f>
        <v>1945.2013878421612</v>
      </c>
      <c r="P13" s="17"/>
    </row>
    <row r="14" spans="1:14" ht="21">
      <c r="A14" s="11" t="s">
        <v>16</v>
      </c>
      <c r="B14" s="15">
        <f>MAX(B5:B12)</f>
        <v>606.2254968972907</v>
      </c>
      <c r="C14" s="15">
        <f aca="true" t="shared" si="2" ref="C14:M14">MAX(C5:C12)</f>
        <v>18516.54764581553</v>
      </c>
      <c r="D14" s="15">
        <f t="shared" si="2"/>
        <v>20737.24</v>
      </c>
      <c r="E14" s="15">
        <f t="shared" si="2"/>
        <v>38852.35</v>
      </c>
      <c r="F14" s="15">
        <f t="shared" si="2"/>
        <v>54102.2</v>
      </c>
      <c r="G14" s="15">
        <f t="shared" si="2"/>
        <v>82980.54</v>
      </c>
      <c r="H14" s="15">
        <f t="shared" si="2"/>
        <v>63467.39951832202</v>
      </c>
      <c r="I14" s="15">
        <f t="shared" si="2"/>
        <v>96174.58</v>
      </c>
      <c r="J14" s="15">
        <f t="shared" si="2"/>
        <v>8369.42</v>
      </c>
      <c r="K14" s="15">
        <f t="shared" si="2"/>
        <v>4689.08</v>
      </c>
      <c r="L14" s="15">
        <f t="shared" si="2"/>
        <v>2075.22</v>
      </c>
      <c r="M14" s="15">
        <f t="shared" si="2"/>
        <v>948.86</v>
      </c>
      <c r="N14" s="12">
        <f>MAX(N5:N12)</f>
        <v>330541.87</v>
      </c>
    </row>
    <row r="15" spans="1:14" ht="21">
      <c r="A15" s="11" t="s">
        <v>14</v>
      </c>
      <c r="B15" s="15">
        <f>AVERAGE(B5:B12)</f>
        <v>248.5088240370559</v>
      </c>
      <c r="C15" s="15">
        <f aca="true" t="shared" si="3" ref="C15:M15">AVERAGE(C5:C12)</f>
        <v>3508.1128478451524</v>
      </c>
      <c r="D15" s="15">
        <f t="shared" si="3"/>
        <v>4227.924007509218</v>
      </c>
      <c r="E15" s="15">
        <f t="shared" si="3"/>
        <v>12558.34906459854</v>
      </c>
      <c r="F15" s="15">
        <f t="shared" si="3"/>
        <v>25663.92081176159</v>
      </c>
      <c r="G15" s="15">
        <f t="shared" si="3"/>
        <v>30083.597988297275</v>
      </c>
      <c r="H15" s="15">
        <f t="shared" si="3"/>
        <v>31519.036185414545</v>
      </c>
      <c r="I15" s="15">
        <f t="shared" si="3"/>
        <v>20394.487331334425</v>
      </c>
      <c r="J15" s="15">
        <f t="shared" si="3"/>
        <v>3299.6095356544965</v>
      </c>
      <c r="K15" s="15">
        <f t="shared" si="3"/>
        <v>1748.5805338848627</v>
      </c>
      <c r="L15" s="15">
        <f t="shared" si="3"/>
        <v>746.9473968615468</v>
      </c>
      <c r="M15" s="15">
        <f t="shared" si="3"/>
        <v>334.4584162224787</v>
      </c>
      <c r="N15" s="12">
        <f>SUM(B15:M15)</f>
        <v>134333.5329434212</v>
      </c>
    </row>
    <row r="16" spans="1:14" ht="21">
      <c r="A16" s="11" t="s">
        <v>15</v>
      </c>
      <c r="B16" s="15">
        <f>MIN(B5:B12)</f>
        <v>70.49</v>
      </c>
      <c r="C16" s="15">
        <f aca="true" t="shared" si="4" ref="C16:M16">MIN(C5:C12)</f>
        <v>299.97</v>
      </c>
      <c r="D16" s="15">
        <f t="shared" si="4"/>
        <v>354.96</v>
      </c>
      <c r="E16" s="15">
        <f t="shared" si="4"/>
        <v>404.8</v>
      </c>
      <c r="F16" s="15">
        <f t="shared" si="4"/>
        <v>3587.1883858874057</v>
      </c>
      <c r="G16" s="15">
        <f t="shared" si="4"/>
        <v>6184.64</v>
      </c>
      <c r="H16" s="15">
        <f t="shared" si="4"/>
        <v>2616.6</v>
      </c>
      <c r="I16" s="15">
        <f t="shared" si="4"/>
        <v>1328.01</v>
      </c>
      <c r="J16" s="15">
        <f t="shared" si="4"/>
        <v>305.64</v>
      </c>
      <c r="K16" s="15">
        <f t="shared" si="4"/>
        <v>163.87</v>
      </c>
      <c r="L16" s="15">
        <f t="shared" si="4"/>
        <v>40.37</v>
      </c>
      <c r="M16" s="15">
        <f t="shared" si="4"/>
        <v>10.09</v>
      </c>
      <c r="N16" s="12">
        <f>MIN(N5:N12)</f>
        <v>19696.44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  <ignoredErrors>
    <ignoredError sqref="N5:N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2024-06-19T02:37:57Z</dcterms:modified>
  <cp:category/>
  <cp:version/>
  <cp:contentType/>
  <cp:contentStatus/>
</cp:coreProperties>
</file>