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92A" sheetId="1" r:id="rId1"/>
    <sheet name="P.92A-H.05" sheetId="2" r:id="rId2"/>
  </sheets>
  <definedNames>
    <definedName name="_Regression_Int" localSheetId="1" hidden="1">1</definedName>
    <definedName name="Print_Area_MI">'P.92A-H.05'!$A$1:$N$6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<sst xmlns="http://schemas.openxmlformats.org/spreadsheetml/2006/main" count="29" uniqueCount="24">
  <si>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</si>
  <si>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</si>
  <si>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</si>
  <si>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</si>
  <si>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</si>
  <si>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</si>
  <si>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</si>
  <si>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</si>
  <si>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</si>
  <si>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</si>
  <si>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</si>
  <si>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</si>
  <si>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</si>
  <si>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</si>
  <si>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</si>
  <si>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</si>
  <si>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</si>
  <si>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</si>
  <si>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</si>
  <si>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</si>
  <si>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</si>
  <si>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</si>
  <si>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>สถานี P.92A  :  น้ำแม่แตง  บ้านเห้วยป่าซาง อ.แม่แตง จ.เชียงใหม่</t>
  </si>
  <si>
    <t xml:space="preserve"> พี้นที่รับน้ำ   1,723 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</si>
</sst>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8" fontId="8" fillId="0" borderId="0" xfId="0" applyNumberFormat="1" applyFont="1" applyAlignment="1">
      <alignment/>
    </xf>
    <xf numFmtId="236" fontId="11" fillId="33" borderId="16" xfId="0" applyNumberFormat="1" applyFont="1" applyFill="1" applyBorder="1" applyAlignment="1" applyProtection="1">
      <alignment horizontal="center" vertical="center"/>
      <protection/>
    </xf>
    <xf numFmtId="236" fontId="11" fillId="35" borderId="17" xfId="0" applyNumberFormat="1" applyFont="1" applyFill="1" applyBorder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236" fontId="53" fillId="36" borderId="16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-0.03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275"/>
          <c:w val="0.860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'P.92A-H.05'!$N$7:$N$15</c:f>
              <c:numCache>
                <c:ptCount val="9"/>
                <c:pt idx="0">
                  <c:v>547.0200000000001</c:v>
                </c:pt>
                <c:pt idx="1">
                  <c:v>848.5699999999999</c:v>
                </c:pt>
                <c:pt idx="2">
                  <c:v>614.2400000000001</c:v>
                </c:pt>
                <c:pt idx="3">
                  <c:v>243.27</c:v>
                </c:pt>
                <c:pt idx="4">
                  <c:v>280.93</c:v>
                </c:pt>
                <c:pt idx="5">
                  <c:v>317.2098240000001</c:v>
                </c:pt>
                <c:pt idx="6">
                  <c:v>568.1750400000002</c:v>
                </c:pt>
              </c:numCache>
            </c:numRef>
          </c:val>
        </c:ser>
        <c:gapWidth val="100"/>
        <c:axId val="2547380"/>
        <c:axId val="22926421"/>
      </c:barChart>
      <c:lineChart>
        <c:grouping val="standard"/>
        <c:varyColors val="0"/>
        <c:ser>
          <c:idx val="1"/>
          <c:order val="1"/>
          <c:tx>
            <c:v>ค่าเฉลี่ย 475.2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'P.92A-H.05'!$A$7:$A$16</c:f>
              <c:numCache>
                <c:ptCount val="10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</c:numCache>
            </c:numRef>
          </c:cat>
          <c:val>
            <c:numRef>
              <c:f>'P.92A-H.05'!$P$7:$P$16</c:f>
              <c:numCache>
                <c:ptCount val="10"/>
                <c:pt idx="0">
                  <c:v>475.2066373333333</c:v>
                </c:pt>
                <c:pt idx="1">
                  <c:v>475.2066373333333</c:v>
                </c:pt>
                <c:pt idx="2">
                  <c:v>475.2066373333333</c:v>
                </c:pt>
                <c:pt idx="3">
                  <c:v>475.2066373333333</c:v>
                </c:pt>
                <c:pt idx="4">
                  <c:v>475.2066373333333</c:v>
                </c:pt>
                <c:pt idx="5">
                  <c:v>475.2066373333333</c:v>
                </c:pt>
              </c:numCache>
            </c:numRef>
          </c:val>
          <c:smooth val="0"/>
        </c:ser>
        <c:axId val="2547380"/>
        <c:axId val="22926421"/>
      </c:lineChart>
      <c:catAx>
        <c:axId val="254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926421"/>
        <c:crossesAt val="0"/>
        <c:auto val="1"/>
        <c:lblOffset val="100"/>
        <c:tickLblSkip val="1"/>
        <c:noMultiLvlLbl val="0"/>
      </c:catAx>
      <c:valAx>
        <c:axId val="2292642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380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9"/>
  <sheetViews>
    <sheetView showGridLines="0" zoomScalePageLayoutView="0" workbookViewId="0" topLeftCell="A4">
      <selection activeCell="B13" sqref="B13:M1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2559</v>
      </c>
      <c r="B7" s="34">
        <v>5.2</v>
      </c>
      <c r="C7" s="34">
        <v>11.69</v>
      </c>
      <c r="D7" s="34">
        <v>47.57</v>
      </c>
      <c r="E7" s="34">
        <v>68.71</v>
      </c>
      <c r="F7" s="34">
        <v>85.16</v>
      </c>
      <c r="G7" s="34">
        <v>101.91</v>
      </c>
      <c r="H7" s="34">
        <v>68.59</v>
      </c>
      <c r="I7" s="34">
        <v>70.19</v>
      </c>
      <c r="J7" s="34">
        <v>34</v>
      </c>
      <c r="K7" s="34">
        <v>25.81</v>
      </c>
      <c r="L7" s="34">
        <v>15.84</v>
      </c>
      <c r="M7" s="34">
        <v>12.35</v>
      </c>
      <c r="N7" s="35">
        <f aca="true" t="shared" si="0" ref="N7:N12">SUM(B7:M7)</f>
        <v>547.0200000000001</v>
      </c>
      <c r="O7" s="36">
        <f aca="true" t="shared" si="1" ref="O7:O12">+N7*1000000/(365*86400)</f>
        <v>17.34589041095891</v>
      </c>
      <c r="P7" s="37">
        <f aca="true" t="shared" si="2" ref="P7:P12">$N$20</f>
        <v>475.2066373333333</v>
      </c>
      <c r="Q7" s="32"/>
      <c r="R7" s="40"/>
    </row>
    <row r="8" spans="1:17" ht="15" customHeight="1">
      <c r="A8" s="31">
        <v>2560</v>
      </c>
      <c r="B8" s="34">
        <v>7.58</v>
      </c>
      <c r="C8" s="34">
        <v>30.47</v>
      </c>
      <c r="D8" s="34">
        <v>30.21</v>
      </c>
      <c r="E8" s="34">
        <v>112.62</v>
      </c>
      <c r="F8" s="34">
        <v>84</v>
      </c>
      <c r="G8" s="34">
        <v>136.81</v>
      </c>
      <c r="H8" s="34">
        <v>177.01</v>
      </c>
      <c r="I8" s="34">
        <v>105.63</v>
      </c>
      <c r="J8" s="34">
        <v>66.16</v>
      </c>
      <c r="K8" s="34">
        <v>48.43</v>
      </c>
      <c r="L8" s="34">
        <v>29.54</v>
      </c>
      <c r="M8" s="34">
        <v>20.11</v>
      </c>
      <c r="N8" s="35">
        <f t="shared" si="0"/>
        <v>848.5699999999999</v>
      </c>
      <c r="O8" s="36">
        <f t="shared" si="1"/>
        <v>26.90797818366311</v>
      </c>
      <c r="P8" s="37">
        <f t="shared" si="2"/>
        <v>475.2066373333333</v>
      </c>
      <c r="Q8" s="32"/>
    </row>
    <row r="9" spans="1:17" ht="15" customHeight="1">
      <c r="A9" s="31">
        <v>2561</v>
      </c>
      <c r="B9" s="34">
        <v>12.79</v>
      </c>
      <c r="C9" s="34">
        <v>26.64</v>
      </c>
      <c r="D9" s="34">
        <v>38.49</v>
      </c>
      <c r="E9" s="34">
        <v>43.15</v>
      </c>
      <c r="F9" s="34">
        <v>110.22</v>
      </c>
      <c r="G9" s="34">
        <v>79.43</v>
      </c>
      <c r="H9" s="34">
        <v>144.1</v>
      </c>
      <c r="I9" s="34">
        <v>60.41</v>
      </c>
      <c r="J9" s="34">
        <v>40.85</v>
      </c>
      <c r="K9" s="34">
        <v>29.36</v>
      </c>
      <c r="L9" s="34">
        <v>17.22</v>
      </c>
      <c r="M9" s="34">
        <v>11.58</v>
      </c>
      <c r="N9" s="35">
        <f t="shared" si="0"/>
        <v>614.2400000000001</v>
      </c>
      <c r="O9" s="36">
        <f t="shared" si="1"/>
        <v>19.477422628107565</v>
      </c>
      <c r="P9" s="37">
        <f t="shared" si="2"/>
        <v>475.2066373333333</v>
      </c>
      <c r="Q9" s="32"/>
    </row>
    <row r="10" spans="1:17" ht="15" customHeight="1">
      <c r="A10" s="31">
        <v>2562</v>
      </c>
      <c r="B10" s="34">
        <v>5.72</v>
      </c>
      <c r="C10" s="34">
        <v>9.5</v>
      </c>
      <c r="D10" s="34">
        <v>16.33</v>
      </c>
      <c r="E10" s="34">
        <v>11.09</v>
      </c>
      <c r="F10" s="34">
        <v>59.57</v>
      </c>
      <c r="G10" s="34">
        <v>56.43</v>
      </c>
      <c r="H10" s="34">
        <v>35.87</v>
      </c>
      <c r="I10" s="34">
        <v>23.72</v>
      </c>
      <c r="J10" s="34">
        <v>12.09</v>
      </c>
      <c r="K10" s="34">
        <v>8.69</v>
      </c>
      <c r="L10" s="34">
        <v>2.92</v>
      </c>
      <c r="M10" s="34">
        <v>1.34</v>
      </c>
      <c r="N10" s="35">
        <f t="shared" si="0"/>
        <v>243.27</v>
      </c>
      <c r="O10" s="36">
        <f t="shared" si="1"/>
        <v>7.714041095890411</v>
      </c>
      <c r="P10" s="37">
        <f t="shared" si="2"/>
        <v>475.2066373333333</v>
      </c>
      <c r="Q10" s="32"/>
    </row>
    <row r="11" spans="1:17" ht="15" customHeight="1">
      <c r="A11" s="31">
        <v>2563</v>
      </c>
      <c r="B11" s="34">
        <v>6.24</v>
      </c>
      <c r="C11" s="34">
        <v>10.44</v>
      </c>
      <c r="D11" s="34">
        <v>11.84</v>
      </c>
      <c r="E11" s="34">
        <v>26.66</v>
      </c>
      <c r="F11" s="34">
        <v>85.23</v>
      </c>
      <c r="G11" s="34">
        <v>50.26</v>
      </c>
      <c r="H11" s="34">
        <v>33.44</v>
      </c>
      <c r="I11" s="34">
        <v>21.63</v>
      </c>
      <c r="J11" s="34">
        <v>12.11</v>
      </c>
      <c r="K11" s="34">
        <v>8.91</v>
      </c>
      <c r="L11" s="34">
        <v>8.1</v>
      </c>
      <c r="M11" s="34">
        <v>6.07</v>
      </c>
      <c r="N11" s="35">
        <f t="shared" si="0"/>
        <v>280.93</v>
      </c>
      <c r="O11" s="36">
        <f t="shared" si="1"/>
        <v>8.908231861998985</v>
      </c>
      <c r="P11" s="37">
        <f t="shared" si="2"/>
        <v>475.2066373333333</v>
      </c>
      <c r="Q11" s="32"/>
    </row>
    <row r="12" spans="1:17" ht="15" customHeight="1">
      <c r="A12" s="31">
        <v>2564</v>
      </c>
      <c r="B12" s="34">
        <v>7.236000000000005</v>
      </c>
      <c r="C12" s="34">
        <v>12.243744000000014</v>
      </c>
      <c r="D12" s="34">
        <v>19.984319999999986</v>
      </c>
      <c r="E12" s="34">
        <v>31.945536000000004</v>
      </c>
      <c r="F12" s="34">
        <v>31.288896000000012</v>
      </c>
      <c r="G12" s="34">
        <v>67.17513600000001</v>
      </c>
      <c r="H12" s="34">
        <v>65.69510400000001</v>
      </c>
      <c r="I12" s="34">
        <v>32.304095999999994</v>
      </c>
      <c r="J12" s="34">
        <v>14.962752000000009</v>
      </c>
      <c r="K12" s="34">
        <v>15.206399999999999</v>
      </c>
      <c r="L12" s="34">
        <v>11.396159999999998</v>
      </c>
      <c r="M12" s="34">
        <v>7.771679999999998</v>
      </c>
      <c r="N12" s="35">
        <f t="shared" si="0"/>
        <v>317.2098240000001</v>
      </c>
      <c r="O12" s="36">
        <f t="shared" si="1"/>
        <v>10.058657534246578</v>
      </c>
      <c r="P12" s="37">
        <f t="shared" si="2"/>
        <v>475.2066373333333</v>
      </c>
      <c r="Q12" s="32"/>
    </row>
    <row r="13" spans="1:17" ht="15" customHeight="1">
      <c r="A13" s="43">
        <v>2565</v>
      </c>
      <c r="B13" s="44">
        <v>14.044319999999997</v>
      </c>
      <c r="C13" s="44">
        <v>43.72099200000005</v>
      </c>
      <c r="D13" s="44">
        <v>14.237855999999995</v>
      </c>
      <c r="E13" s="47">
        <v>45.39715199999998</v>
      </c>
      <c r="F13" s="47">
        <v>118.52611200000011</v>
      </c>
      <c r="G13" s="47">
        <v>117.57009600000004</v>
      </c>
      <c r="H13" s="47">
        <v>133.83748800000012</v>
      </c>
      <c r="I13" s="47">
        <v>45.67190400000001</v>
      </c>
      <c r="J13" s="47">
        <v>16.17408000000001</v>
      </c>
      <c r="K13" s="44">
        <v>7.369920000000007</v>
      </c>
      <c r="L13" s="44">
        <v>6.804000000000006</v>
      </c>
      <c r="M13" s="44">
        <v>4.821120000000002</v>
      </c>
      <c r="N13" s="45">
        <f>SUM(B13:M13)</f>
        <v>568.1750400000002</v>
      </c>
      <c r="O13" s="46">
        <f>+N13*1000000/(365*86400)</f>
        <v>18.01671232876713</v>
      </c>
      <c r="P13" s="37"/>
      <c r="Q13" s="32"/>
    </row>
    <row r="14" spans="1:17" ht="15" customHeight="1">
      <c r="A14" s="31">
        <v>2566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7"/>
      <c r="Q14" s="32"/>
    </row>
    <row r="15" spans="1:17" ht="15" customHeight="1">
      <c r="A15" s="31">
        <v>2567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2"/>
    </row>
    <row r="16" spans="1:17" ht="15" customHeight="1">
      <c r="A16" s="31">
        <v>2568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1"/>
      <c r="O16" s="42"/>
      <c r="P16" s="37"/>
      <c r="Q16" s="32"/>
    </row>
    <row r="17" spans="1:17" ht="15" customHeight="1">
      <c r="A17" s="31">
        <v>2569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2570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3" t="s">
        <v>19</v>
      </c>
      <c r="B19" s="38">
        <f>MAX(B7:B12)</f>
        <v>12.79</v>
      </c>
      <c r="C19" s="38">
        <f aca="true" t="shared" si="3" ref="C19:M19">MAX(C7:C12)</f>
        <v>30.47</v>
      </c>
      <c r="D19" s="38">
        <f t="shared" si="3"/>
        <v>47.57</v>
      </c>
      <c r="E19" s="38">
        <f t="shared" si="3"/>
        <v>112.62</v>
      </c>
      <c r="F19" s="38">
        <f t="shared" si="3"/>
        <v>110.22</v>
      </c>
      <c r="G19" s="38">
        <f t="shared" si="3"/>
        <v>136.81</v>
      </c>
      <c r="H19" s="38">
        <f t="shared" si="3"/>
        <v>177.01</v>
      </c>
      <c r="I19" s="38">
        <f t="shared" si="3"/>
        <v>105.63</v>
      </c>
      <c r="J19" s="38">
        <f t="shared" si="3"/>
        <v>66.16</v>
      </c>
      <c r="K19" s="38">
        <f t="shared" si="3"/>
        <v>48.43</v>
      </c>
      <c r="L19" s="38">
        <f t="shared" si="3"/>
        <v>29.54</v>
      </c>
      <c r="M19" s="38">
        <f t="shared" si="3"/>
        <v>20.11</v>
      </c>
      <c r="N19" s="38">
        <f>MAX(N7:N12)</f>
        <v>848.5699999999999</v>
      </c>
      <c r="O19" s="36">
        <f>+N19*1000000/(365*86400)</f>
        <v>26.90797818366311</v>
      </c>
      <c r="P19" s="39"/>
      <c r="Q19" s="32"/>
    </row>
    <row r="20" spans="1:17" ht="15" customHeight="1">
      <c r="A20" s="33" t="s">
        <v>16</v>
      </c>
      <c r="B20" s="38">
        <f>AVERAGE(B7:B12)</f>
        <v>7.461000000000001</v>
      </c>
      <c r="C20" s="38">
        <f aca="true" t="shared" si="4" ref="C20:M20">AVERAGE(C7:C12)</f>
        <v>16.830624</v>
      </c>
      <c r="D20" s="38">
        <f t="shared" si="4"/>
        <v>27.404053333333337</v>
      </c>
      <c r="E20" s="38">
        <f t="shared" si="4"/>
        <v>49.029256000000004</v>
      </c>
      <c r="F20" s="38">
        <f t="shared" si="4"/>
        <v>75.91148266666667</v>
      </c>
      <c r="G20" s="38">
        <f t="shared" si="4"/>
        <v>82.00252266666666</v>
      </c>
      <c r="H20" s="38">
        <f t="shared" si="4"/>
        <v>87.45085066666667</v>
      </c>
      <c r="I20" s="38">
        <f t="shared" si="4"/>
        <v>52.314016</v>
      </c>
      <c r="J20" s="38">
        <f t="shared" si="4"/>
        <v>30.028792</v>
      </c>
      <c r="K20" s="38">
        <f t="shared" si="4"/>
        <v>22.734399999999997</v>
      </c>
      <c r="L20" s="38">
        <f t="shared" si="4"/>
        <v>14.169359999999998</v>
      </c>
      <c r="M20" s="38">
        <f t="shared" si="4"/>
        <v>9.87028</v>
      </c>
      <c r="N20" s="38">
        <f>SUM(B20:M20)</f>
        <v>475.2066373333333</v>
      </c>
      <c r="O20" s="36">
        <f>+N20*1000000/(365*86400)</f>
        <v>15.068703619144255</v>
      </c>
      <c r="P20" s="39"/>
      <c r="Q20" s="32"/>
    </row>
    <row r="21" spans="1:17" ht="15" customHeight="1">
      <c r="A21" s="33" t="s">
        <v>20</v>
      </c>
      <c r="B21" s="38">
        <f>MIN(B7:B12)</f>
        <v>5.2</v>
      </c>
      <c r="C21" s="38">
        <f aca="true" t="shared" si="5" ref="C21:M21">MIN(C7:C12)</f>
        <v>9.5</v>
      </c>
      <c r="D21" s="38">
        <f t="shared" si="5"/>
        <v>11.84</v>
      </c>
      <c r="E21" s="38">
        <f t="shared" si="5"/>
        <v>11.09</v>
      </c>
      <c r="F21" s="38">
        <f t="shared" si="5"/>
        <v>31.288896000000012</v>
      </c>
      <c r="G21" s="38">
        <f t="shared" si="5"/>
        <v>50.26</v>
      </c>
      <c r="H21" s="38">
        <f t="shared" si="5"/>
        <v>33.44</v>
      </c>
      <c r="I21" s="38">
        <f t="shared" si="5"/>
        <v>21.63</v>
      </c>
      <c r="J21" s="38">
        <f t="shared" si="5"/>
        <v>12.09</v>
      </c>
      <c r="K21" s="38">
        <f t="shared" si="5"/>
        <v>8.69</v>
      </c>
      <c r="L21" s="38">
        <f t="shared" si="5"/>
        <v>2.92</v>
      </c>
      <c r="M21" s="38">
        <f t="shared" si="5"/>
        <v>1.34</v>
      </c>
      <c r="N21" s="38">
        <f>MIN(N7:N12)</f>
        <v>243.27</v>
      </c>
      <c r="O21" s="36">
        <f>+N21*1000000/(365*86400)</f>
        <v>7.714041095890411</v>
      </c>
      <c r="P21" s="39"/>
      <c r="Q21" s="32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4"/>
      <c r="B30" s="25"/>
      <c r="C30" s="26"/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8"/>
      <c r="O30" s="27"/>
    </row>
    <row r="31" spans="1:15" ht="24.75" customHeight="1">
      <c r="A31" s="24"/>
      <c r="B31" s="25"/>
      <c r="C31" s="25"/>
      <c r="D31" s="25"/>
      <c r="E31" s="27"/>
      <c r="F31" s="25"/>
      <c r="G31" s="25"/>
      <c r="H31" s="25"/>
      <c r="I31" s="25"/>
      <c r="J31" s="25"/>
      <c r="K31" s="25"/>
      <c r="L31" s="25"/>
      <c r="M31" s="25"/>
      <c r="N31" s="28"/>
      <c r="O31" s="27"/>
    </row>
    <row r="32" spans="1:15" ht="24.75" customHeight="1">
      <c r="A32" s="24"/>
      <c r="B32" s="25"/>
      <c r="C32" s="25"/>
      <c r="D32" s="25"/>
      <c r="E32" s="27"/>
      <c r="F32" s="25"/>
      <c r="G32" s="25"/>
      <c r="H32" s="25"/>
      <c r="I32" s="25"/>
      <c r="J32" s="25"/>
      <c r="K32" s="25"/>
      <c r="L32" s="25"/>
      <c r="M32" s="25"/>
      <c r="N32" s="28"/>
      <c r="O32" s="27"/>
    </row>
    <row r="33" spans="1:15" ht="24.75" customHeight="1">
      <c r="A33" s="24"/>
      <c r="B33" s="25"/>
      <c r="C33" s="25"/>
      <c r="D33" s="25"/>
      <c r="E33" s="27"/>
      <c r="F33" s="25"/>
      <c r="G33" s="25"/>
      <c r="H33" s="25"/>
      <c r="I33" s="25"/>
      <c r="J33" s="25"/>
      <c r="K33" s="25"/>
      <c r="L33" s="25"/>
      <c r="M33" s="25"/>
      <c r="N33" s="28"/>
      <c r="O33" s="27"/>
    </row>
    <row r="34" spans="1:15" ht="24.75" customHeight="1">
      <c r="A34" s="24"/>
      <c r="B34" s="25"/>
      <c r="C34" s="25"/>
      <c r="D34" s="25"/>
      <c r="E34" s="27"/>
      <c r="F34" s="25"/>
      <c r="G34" s="25"/>
      <c r="H34" s="25"/>
      <c r="I34" s="25"/>
      <c r="J34" s="25"/>
      <c r="K34" s="25"/>
      <c r="L34" s="25"/>
      <c r="M34" s="25"/>
      <c r="N34" s="28"/>
      <c r="O34" s="27"/>
    </row>
    <row r="35" ht="18" customHeight="1">
      <c r="A35" s="29"/>
    </row>
    <row r="36" ht="18" customHeight="1">
      <c r="A36" s="29"/>
    </row>
    <row r="37" ht="18" customHeight="1">
      <c r="A37" s="29"/>
    </row>
    <row r="38" ht="18" customHeight="1">
      <c r="A38" s="29"/>
    </row>
    <row r="39" ht="18" customHeight="1">
      <c r="A39" s="29"/>
    </row>
    <row r="40" ht="18" customHeight="1">
      <c r="A40" s="29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4">
    <mergeCell ref="A2:O2"/>
    <mergeCell ref="L3:O3"/>
    <mergeCell ref="A3:D3"/>
    <mergeCell ref="A23:O2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2023-04-24T08:39:09Z</dcterms:modified>
  <cp:category/>
  <cp:version/>
  <cp:contentType/>
  <cp:contentStatus/>
</cp:coreProperties>
</file>