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1" sheetId="1" r:id="rId1"/>
    <sheet name="P.91-H.05" sheetId="2" r:id="rId2"/>
  </sheets>
  <definedNames>
    <definedName name="_Regression_Int" localSheetId="1" hidden="1">1</definedName>
    <definedName name="Print_Area_MI">'P.91-H.05'!$A$1:$N$6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<sst xmlns="http://schemas.openxmlformats.org/spreadsheetml/2006/main" count="29" uniqueCount="24">
  <si>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</si>
  <si>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</si>
  <si>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</si>
  <si>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</si>
  <si>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</si>
  <si>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</si>
  <si>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</si>
  <si>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</si>
  <si>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</si>
  <si>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</si>
  <si>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</si>
  <si>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</si>
  <si>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</si>
  <si>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</si>
  <si>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</si>
  <si>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</si>
  <si>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</si>
  <si>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</si>
  <si>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</si>
  <si>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</si>
  <si>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</si>
  <si>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น้ำแม่ขอด(P.91)</t>
  </si>
  <si>
    <t xml:space="preserve"> พี้นที่รับน้ำ   130     ตร.กม. </t>
  </si>
  <si>
    <t>สถานี P.91  :  น้ำแม่ขอด  บ้านสันปู่เลย อ.พร้าว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</si>
</sst>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น้ำแม่ขอด บ้านสันปู่เลย อ.พร้าว จ.เชียงใหม่</a:t>
            </a:r>
          </a:p>
        </c:rich>
      </c:tx>
      <c:layout>
        <c:manualLayout>
          <c:xMode val="factor"/>
          <c:yMode val="factor"/>
          <c:x val="0.017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'P.91-H.05'!$A$7:$A$21</c:f>
              <c:numCache>
                <c:ptCount val="1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  <c:pt idx="14">
                  <c:v>2567</c:v>
                </c:pt>
              </c:numCache>
            </c:numRef>
          </c:cat>
          <c:val>
            <c:numRef>
              <c:f>'P.91-H.05'!$N$7:$N$21</c:f>
              <c:numCache>
                <c:ptCount val="15"/>
                <c:pt idx="0">
                  <c:v>96.13123199999998</c:v>
                </c:pt>
                <c:pt idx="1">
                  <c:v>133.37827199999998</c:v>
                </c:pt>
                <c:pt idx="2">
                  <c:v>48.625056</c:v>
                </c:pt>
                <c:pt idx="3">
                  <c:v>44.603136000000006</c:v>
                </c:pt>
                <c:pt idx="4">
                  <c:v>37.81987200000001</c:v>
                </c:pt>
                <c:pt idx="5">
                  <c:v>19.220000000000002</c:v>
                </c:pt>
                <c:pt idx="6">
                  <c:v>41.38999999999999</c:v>
                </c:pt>
                <c:pt idx="7">
                  <c:v>48.980000000000004</c:v>
                </c:pt>
                <c:pt idx="8">
                  <c:v>53.54</c:v>
                </c:pt>
                <c:pt idx="9">
                  <c:v>38.28</c:v>
                </c:pt>
                <c:pt idx="10">
                  <c:v>44.22999999999999</c:v>
                </c:pt>
                <c:pt idx="11">
                  <c:v>18.0435168</c:v>
                </c:pt>
                <c:pt idx="12">
                  <c:v>68.25530880000001</c:v>
                </c:pt>
                <c:pt idx="13">
                  <c:v>27.416534400000014</c:v>
                </c:pt>
                <c:pt idx="14">
                  <c:v>0.10825920000000007</c:v>
                </c:pt>
              </c:numCache>
            </c:numRef>
          </c:val>
        </c:ser>
        <c:gapWidth val="100"/>
        <c:axId val="32403480"/>
        <c:axId val="23195865"/>
      </c:barChart>
      <c:lineChart>
        <c:grouping val="standard"/>
        <c:varyColors val="0"/>
        <c:ser>
          <c:idx val="1"/>
          <c:order val="1"/>
          <c:tx>
            <c:v>ค่าเฉลี่ย 51.4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'P.91-H.05'!$A$7:$A$20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'P.91-H.05'!$P$7:$P$20</c:f>
              <c:numCache>
                <c:ptCount val="14"/>
                <c:pt idx="0">
                  <c:v>51.42235200000001</c:v>
                </c:pt>
                <c:pt idx="1">
                  <c:v>51.42235200000001</c:v>
                </c:pt>
                <c:pt idx="2">
                  <c:v>51.42235200000001</c:v>
                </c:pt>
                <c:pt idx="3">
                  <c:v>51.42235200000001</c:v>
                </c:pt>
                <c:pt idx="4">
                  <c:v>51.42235200000001</c:v>
                </c:pt>
                <c:pt idx="5">
                  <c:v>51.42235200000001</c:v>
                </c:pt>
                <c:pt idx="6">
                  <c:v>51.42235200000001</c:v>
                </c:pt>
                <c:pt idx="7">
                  <c:v>51.42235200000001</c:v>
                </c:pt>
                <c:pt idx="8">
                  <c:v>51.42235200000001</c:v>
                </c:pt>
                <c:pt idx="9">
                  <c:v>51.42235200000001</c:v>
                </c:pt>
                <c:pt idx="10">
                  <c:v>51.42235200000001</c:v>
                </c:pt>
                <c:pt idx="11">
                  <c:v>51.42235200000001</c:v>
                </c:pt>
                <c:pt idx="12">
                  <c:v>51.42235200000001</c:v>
                </c:pt>
                <c:pt idx="13">
                  <c:v>51.42235200000001</c:v>
                </c:pt>
              </c:numCache>
            </c:numRef>
          </c:val>
          <c:smooth val="0"/>
        </c:ser>
        <c:axId val="32403480"/>
        <c:axId val="23195865"/>
      </c:lineChart>
      <c:catAx>
        <c:axId val="3240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195865"/>
        <c:crossesAt val="0"/>
        <c:auto val="1"/>
        <c:lblOffset val="100"/>
        <c:tickLblSkip val="1"/>
        <c:noMultiLvlLbl val="0"/>
      </c:catAx>
      <c:valAx>
        <c:axId val="2319586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480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7">
      <selection activeCell="N28" sqref="N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2553</v>
      </c>
      <c r="B7" s="34">
        <v>0.25056000000000006</v>
      </c>
      <c r="C7" s="34">
        <v>0.16675200000000012</v>
      </c>
      <c r="D7" s="34">
        <v>0.20044800000000007</v>
      </c>
      <c r="E7" s="34">
        <v>3.246912</v>
      </c>
      <c r="F7" s="34">
        <v>41.63443199999999</v>
      </c>
      <c r="G7" s="34">
        <v>26.089344000000008</v>
      </c>
      <c r="H7" s="34">
        <v>11.288159999999998</v>
      </c>
      <c r="I7" s="34">
        <v>5.289408</v>
      </c>
      <c r="J7" s="34">
        <v>3.656448000000002</v>
      </c>
      <c r="K7" s="34">
        <v>1.8740160000000003</v>
      </c>
      <c r="L7" s="34">
        <v>1.18368</v>
      </c>
      <c r="M7" s="34">
        <v>1.2510720000000002</v>
      </c>
      <c r="N7" s="35">
        <f aca="true" t="shared" si="0" ref="N7:N13">SUM(B7:M7)</f>
        <v>96.13123199999998</v>
      </c>
      <c r="O7" s="36">
        <f>+N7*1000000/(365*86400)</f>
        <v>3.048301369863013</v>
      </c>
      <c r="P7" s="37">
        <f aca="true" t="shared" si="1" ref="P7:P20">$N$26</f>
        <v>51.42235200000001</v>
      </c>
      <c r="Q7" s="32"/>
    </row>
    <row r="8" spans="1:17" ht="15" customHeight="1">
      <c r="A8" s="31">
        <v>2554</v>
      </c>
      <c r="B8" s="34">
        <v>1.5361920000000002</v>
      </c>
      <c r="C8" s="34">
        <v>2.7216</v>
      </c>
      <c r="D8" s="34">
        <v>3.568320000000001</v>
      </c>
      <c r="E8" s="34">
        <v>4.084992</v>
      </c>
      <c r="F8" s="34">
        <v>42.729119999999995</v>
      </c>
      <c r="G8" s="34">
        <v>34.202304000000005</v>
      </c>
      <c r="H8" s="34">
        <v>15.283296000000002</v>
      </c>
      <c r="I8" s="34">
        <v>8.652959999999998</v>
      </c>
      <c r="J8" s="34">
        <v>6.244128000000003</v>
      </c>
      <c r="K8" s="34">
        <v>5.673888000000001</v>
      </c>
      <c r="L8" s="34">
        <v>4.913567999999987</v>
      </c>
      <c r="M8" s="34">
        <v>3.7679040000000015</v>
      </c>
      <c r="N8" s="35">
        <f t="shared" si="0"/>
        <v>133.37827199999998</v>
      </c>
      <c r="O8" s="36">
        <f aca="true" t="shared" si="2" ref="O8:O18">+N8*1000000/(365*86400)</f>
        <v>4.229397260273972</v>
      </c>
      <c r="P8" s="37">
        <f t="shared" si="1"/>
        <v>51.42235200000001</v>
      </c>
      <c r="Q8" s="32"/>
    </row>
    <row r="9" spans="1:17" ht="15" customHeight="1">
      <c r="A9" s="31">
        <v>2555</v>
      </c>
      <c r="B9" s="34">
        <v>2.0692800000000013</v>
      </c>
      <c r="C9" s="34">
        <v>2.696544000000001</v>
      </c>
      <c r="D9" s="34">
        <v>2.4425280000000007</v>
      </c>
      <c r="E9" s="34">
        <v>4.358880000000001</v>
      </c>
      <c r="F9" s="34">
        <v>5.4604800000000004</v>
      </c>
      <c r="G9" s="34">
        <v>13.258944</v>
      </c>
      <c r="H9" s="34">
        <v>7.89264</v>
      </c>
      <c r="I9" s="34">
        <v>5.866559999999998</v>
      </c>
      <c r="J9" s="34">
        <v>1.899072</v>
      </c>
      <c r="K9" s="34">
        <v>0.49593600000000004</v>
      </c>
      <c r="L9" s="34">
        <v>1.1059200000000005</v>
      </c>
      <c r="M9" s="34">
        <v>1.078272</v>
      </c>
      <c r="N9" s="35">
        <f t="shared" si="0"/>
        <v>48.625056</v>
      </c>
      <c r="O9" s="36">
        <f t="shared" si="2"/>
        <v>1.541890410958904</v>
      </c>
      <c r="P9" s="37">
        <f t="shared" si="1"/>
        <v>51.42235200000001</v>
      </c>
      <c r="Q9" s="32"/>
    </row>
    <row r="10" spans="1:17" ht="15" customHeight="1">
      <c r="A10" s="31">
        <v>2556</v>
      </c>
      <c r="B10" s="34">
        <v>0.5477760000000003</v>
      </c>
      <c r="C10" s="34">
        <v>0.6851520000000001</v>
      </c>
      <c r="D10" s="34">
        <v>1.0912320000000002</v>
      </c>
      <c r="E10" s="34">
        <v>2.6982720000000002</v>
      </c>
      <c r="F10" s="34">
        <v>6.781536</v>
      </c>
      <c r="G10" s="34">
        <v>13.716000000000003</v>
      </c>
      <c r="H10" s="34">
        <v>9.176544</v>
      </c>
      <c r="I10" s="34">
        <v>5.360256</v>
      </c>
      <c r="J10" s="34">
        <v>2.4935040000000006</v>
      </c>
      <c r="K10" s="34">
        <v>1.0203840000000006</v>
      </c>
      <c r="L10" s="34">
        <v>0.6168960000000001</v>
      </c>
      <c r="M10" s="34">
        <v>0.41558399999999995</v>
      </c>
      <c r="N10" s="35">
        <f t="shared" si="0"/>
        <v>44.603136000000006</v>
      </c>
      <c r="O10" s="36">
        <f t="shared" si="2"/>
        <v>1.4143561643835618</v>
      </c>
      <c r="P10" s="37">
        <f t="shared" si="1"/>
        <v>51.42235200000001</v>
      </c>
      <c r="Q10" s="32"/>
    </row>
    <row r="11" spans="1:17" ht="15" customHeight="1">
      <c r="A11" s="31">
        <v>2557</v>
      </c>
      <c r="B11" s="34">
        <v>0.37843200000000016</v>
      </c>
      <c r="C11" s="34">
        <v>2.0226240000000004</v>
      </c>
      <c r="D11" s="34">
        <v>2.51424</v>
      </c>
      <c r="E11" s="34">
        <v>6.789311999999999</v>
      </c>
      <c r="F11" s="34">
        <v>5.342976</v>
      </c>
      <c r="G11" s="34">
        <v>7.375968</v>
      </c>
      <c r="H11" s="34">
        <v>5.621184000000002</v>
      </c>
      <c r="I11" s="34">
        <v>3.884544</v>
      </c>
      <c r="J11" s="34">
        <v>1.2294719999999995</v>
      </c>
      <c r="K11" s="34">
        <v>1.7029440000000002</v>
      </c>
      <c r="L11" s="34">
        <v>0.5685120000000001</v>
      </c>
      <c r="M11" s="34">
        <v>0.389664</v>
      </c>
      <c r="N11" s="35">
        <f t="shared" si="0"/>
        <v>37.81987200000001</v>
      </c>
      <c r="O11" s="36">
        <f t="shared" si="2"/>
        <v>1.199260273972603</v>
      </c>
      <c r="P11" s="37">
        <f t="shared" si="1"/>
        <v>51.42235200000001</v>
      </c>
      <c r="Q11" s="32"/>
    </row>
    <row r="12" spans="1:17" ht="15" customHeight="1">
      <c r="A12" s="31">
        <v>2558</v>
      </c>
      <c r="B12" s="34">
        <v>0.74</v>
      </c>
      <c r="C12" s="34">
        <v>0.91</v>
      </c>
      <c r="D12" s="34">
        <v>0.52</v>
      </c>
      <c r="E12" s="34">
        <v>2.45</v>
      </c>
      <c r="F12" s="34">
        <v>3.46</v>
      </c>
      <c r="G12" s="34">
        <v>2.14</v>
      </c>
      <c r="H12" s="34">
        <v>4.11</v>
      </c>
      <c r="I12" s="34">
        <v>1.67</v>
      </c>
      <c r="J12" s="34">
        <v>0.82</v>
      </c>
      <c r="K12" s="34">
        <v>0.78</v>
      </c>
      <c r="L12" s="34">
        <v>0.77</v>
      </c>
      <c r="M12" s="34">
        <v>0.85</v>
      </c>
      <c r="N12" s="35">
        <f t="shared" si="0"/>
        <v>19.220000000000002</v>
      </c>
      <c r="O12" s="36">
        <f t="shared" si="2"/>
        <v>0.6094622019279554</v>
      </c>
      <c r="P12" s="37">
        <f t="shared" si="1"/>
        <v>51.42235200000001</v>
      </c>
      <c r="Q12" s="32"/>
    </row>
    <row r="13" spans="1:17" ht="15" customHeight="1">
      <c r="A13" s="31">
        <v>2559</v>
      </c>
      <c r="B13" s="34">
        <v>0.49</v>
      </c>
      <c r="C13" s="34">
        <v>0.56</v>
      </c>
      <c r="D13" s="34">
        <v>7.94</v>
      </c>
      <c r="E13" s="40">
        <v>5.16</v>
      </c>
      <c r="F13" s="41">
        <v>5.25</v>
      </c>
      <c r="G13" s="41">
        <v>6.63</v>
      </c>
      <c r="H13" s="41">
        <v>5.22</v>
      </c>
      <c r="I13" s="41">
        <v>4.06</v>
      </c>
      <c r="J13" s="42">
        <v>2.19</v>
      </c>
      <c r="K13" s="34">
        <v>1.82</v>
      </c>
      <c r="L13" s="34">
        <v>0.97</v>
      </c>
      <c r="M13" s="34">
        <v>1.1</v>
      </c>
      <c r="N13" s="35">
        <f t="shared" si="0"/>
        <v>41.38999999999999</v>
      </c>
      <c r="O13" s="36">
        <f t="shared" si="2"/>
        <v>1.312468290208016</v>
      </c>
      <c r="P13" s="37">
        <f t="shared" si="1"/>
        <v>51.42235200000001</v>
      </c>
      <c r="Q13" s="32"/>
    </row>
    <row r="14" spans="1:17" ht="15" customHeight="1">
      <c r="A14" s="31">
        <v>2560</v>
      </c>
      <c r="B14" s="34">
        <v>0.67</v>
      </c>
      <c r="C14" s="34">
        <v>3.16</v>
      </c>
      <c r="D14" s="34">
        <v>2.91</v>
      </c>
      <c r="E14" s="34">
        <v>8.48</v>
      </c>
      <c r="F14" s="34">
        <v>6.95</v>
      </c>
      <c r="G14" s="34">
        <v>10.03</v>
      </c>
      <c r="H14" s="34">
        <v>8.5</v>
      </c>
      <c r="I14" s="34">
        <v>3.4</v>
      </c>
      <c r="J14" s="34">
        <v>1.92</v>
      </c>
      <c r="K14" s="34">
        <v>1.48</v>
      </c>
      <c r="L14" s="34">
        <v>0.78</v>
      </c>
      <c r="M14" s="34">
        <v>0.7</v>
      </c>
      <c r="N14" s="35">
        <f aca="true" t="shared" si="3" ref="N14:N19">SUM(B14:M14)</f>
        <v>48.980000000000004</v>
      </c>
      <c r="O14" s="36">
        <f t="shared" si="2"/>
        <v>1.5531456113647897</v>
      </c>
      <c r="P14" s="37">
        <f t="shared" si="1"/>
        <v>51.42235200000001</v>
      </c>
      <c r="Q14" s="32"/>
    </row>
    <row r="15" spans="1:17" ht="15" customHeight="1">
      <c r="A15" s="31">
        <v>2561</v>
      </c>
      <c r="B15" s="34">
        <v>0.82</v>
      </c>
      <c r="C15" s="34">
        <v>1.67</v>
      </c>
      <c r="D15" s="34">
        <v>1.59</v>
      </c>
      <c r="E15" s="34">
        <v>2.04</v>
      </c>
      <c r="F15" s="34">
        <v>5.33</v>
      </c>
      <c r="G15" s="34">
        <v>8.6</v>
      </c>
      <c r="H15" s="34">
        <v>8.04</v>
      </c>
      <c r="I15" s="34">
        <v>12.71</v>
      </c>
      <c r="J15" s="34">
        <v>3.77</v>
      </c>
      <c r="K15" s="34">
        <v>4.62</v>
      </c>
      <c r="L15" s="34">
        <v>2</v>
      </c>
      <c r="M15" s="34">
        <v>2.35</v>
      </c>
      <c r="N15" s="35">
        <f t="shared" si="3"/>
        <v>53.54</v>
      </c>
      <c r="O15" s="36">
        <f t="shared" si="2"/>
        <v>1.697742262810756</v>
      </c>
      <c r="P15" s="37">
        <f t="shared" si="1"/>
        <v>51.42235200000001</v>
      </c>
      <c r="Q15" s="32"/>
    </row>
    <row r="16" spans="1:17" ht="15" customHeight="1">
      <c r="A16" s="31">
        <v>2562</v>
      </c>
      <c r="B16" s="34">
        <v>1.55</v>
      </c>
      <c r="C16" s="34">
        <v>2.16</v>
      </c>
      <c r="D16" s="34">
        <v>2.06</v>
      </c>
      <c r="E16" s="34">
        <v>2.48</v>
      </c>
      <c r="F16" s="34">
        <v>11.07</v>
      </c>
      <c r="G16" s="34">
        <v>5.57</v>
      </c>
      <c r="H16" s="34">
        <v>2.96</v>
      </c>
      <c r="I16" s="34">
        <v>2.78</v>
      </c>
      <c r="J16" s="34">
        <v>2.12</v>
      </c>
      <c r="K16" s="34">
        <v>2.1</v>
      </c>
      <c r="L16" s="34">
        <v>1.72</v>
      </c>
      <c r="M16" s="34">
        <v>1.71</v>
      </c>
      <c r="N16" s="35">
        <f t="shared" si="3"/>
        <v>38.28</v>
      </c>
      <c r="O16" s="36">
        <f t="shared" si="2"/>
        <v>1.2138508371385084</v>
      </c>
      <c r="P16" s="37">
        <f t="shared" si="1"/>
        <v>51.42235200000001</v>
      </c>
      <c r="Q16" s="32"/>
    </row>
    <row r="17" spans="1:17" ht="15" customHeight="1">
      <c r="A17" s="31">
        <v>2563</v>
      </c>
      <c r="B17" s="34">
        <v>1.01</v>
      </c>
      <c r="C17" s="34">
        <v>1.56</v>
      </c>
      <c r="D17" s="34">
        <v>6.3</v>
      </c>
      <c r="E17" s="34">
        <v>7.7</v>
      </c>
      <c r="F17" s="34">
        <v>20.83</v>
      </c>
      <c r="G17" s="34">
        <v>2.57</v>
      </c>
      <c r="H17" s="34">
        <v>2.63</v>
      </c>
      <c r="I17" s="34">
        <v>1.41</v>
      </c>
      <c r="J17" s="34">
        <v>0.07</v>
      </c>
      <c r="K17" s="34">
        <v>0.05</v>
      </c>
      <c r="L17" s="34">
        <v>0.05</v>
      </c>
      <c r="M17" s="34">
        <v>0.05</v>
      </c>
      <c r="N17" s="35">
        <f t="shared" si="3"/>
        <v>44.22999999999999</v>
      </c>
      <c r="O17" s="36">
        <f t="shared" si="2"/>
        <v>1.4025240994419075</v>
      </c>
      <c r="P17" s="37">
        <f t="shared" si="1"/>
        <v>51.42235200000001</v>
      </c>
      <c r="Q17" s="32"/>
    </row>
    <row r="18" spans="1:17" ht="15" customHeight="1">
      <c r="A18" s="31">
        <v>2564</v>
      </c>
      <c r="B18" s="34">
        <v>0.032486400000000026</v>
      </c>
      <c r="C18" s="34">
        <v>0.05417280000000004</v>
      </c>
      <c r="D18" s="34">
        <v>0.08156160000000007</v>
      </c>
      <c r="E18" s="34">
        <v>0.18921600000000005</v>
      </c>
      <c r="F18" s="34">
        <v>0.9097920000000002</v>
      </c>
      <c r="G18" s="34">
        <v>1.9837440000000002</v>
      </c>
      <c r="H18" s="34">
        <v>6.32016</v>
      </c>
      <c r="I18" s="34">
        <v>4.8781440000000025</v>
      </c>
      <c r="J18" s="34">
        <v>1.35648</v>
      </c>
      <c r="K18" s="34">
        <v>1.4981760000000002</v>
      </c>
      <c r="L18" s="34">
        <v>0.5590079999999998</v>
      </c>
      <c r="M18" s="34">
        <v>0.18057600000000007</v>
      </c>
      <c r="N18" s="35">
        <f t="shared" si="3"/>
        <v>18.0435168</v>
      </c>
      <c r="O18" s="36">
        <f t="shared" si="2"/>
        <v>0.5721561643835616</v>
      </c>
      <c r="P18" s="37">
        <f t="shared" si="1"/>
        <v>51.42235200000001</v>
      </c>
      <c r="Q18" s="32"/>
    </row>
    <row r="19" spans="1:17" ht="15" customHeight="1">
      <c r="A19" s="31">
        <v>2565</v>
      </c>
      <c r="B19" s="34">
        <v>0.8424</v>
      </c>
      <c r="C19" s="34">
        <v>9.452160000000005</v>
      </c>
      <c r="D19" s="34">
        <v>1.372032</v>
      </c>
      <c r="E19" s="34">
        <v>7.085923200000001</v>
      </c>
      <c r="F19" s="34">
        <v>17.691264000000004</v>
      </c>
      <c r="G19" s="34">
        <v>19.316448000000005</v>
      </c>
      <c r="H19" s="34">
        <v>8.359199999999998</v>
      </c>
      <c r="I19" s="34">
        <v>3.5106047999999994</v>
      </c>
      <c r="J19" s="34">
        <v>0.30525120000000033</v>
      </c>
      <c r="K19" s="34">
        <v>0.11543040000000009</v>
      </c>
      <c r="L19" s="34">
        <v>0.09659520000000008</v>
      </c>
      <c r="M19" s="34">
        <v>0.10800000000000008</v>
      </c>
      <c r="N19" s="35">
        <f t="shared" si="3"/>
        <v>68.25530880000001</v>
      </c>
      <c r="O19" s="36">
        <f>+N19*1000000/(365*86400)</f>
        <v>2.164361643835617</v>
      </c>
      <c r="P19" s="37">
        <f t="shared" si="1"/>
        <v>51.42235200000001</v>
      </c>
      <c r="Q19" s="32"/>
    </row>
    <row r="20" spans="1:17" ht="15" customHeight="1">
      <c r="A20" s="31">
        <v>2566</v>
      </c>
      <c r="B20" s="34">
        <v>0.06739200000000005</v>
      </c>
      <c r="C20" s="34">
        <v>0.08138880000000007</v>
      </c>
      <c r="D20" s="34">
        <v>0.08069760000000006</v>
      </c>
      <c r="E20" s="34">
        <v>0.1334880000000001</v>
      </c>
      <c r="F20" s="34">
        <v>0.2966976000000001</v>
      </c>
      <c r="G20" s="34">
        <v>0.4074624000000003</v>
      </c>
      <c r="H20" s="34">
        <v>15.348096000000009</v>
      </c>
      <c r="I20" s="34">
        <v>5.607360000000004</v>
      </c>
      <c r="J20" s="34">
        <v>2.236032000000001</v>
      </c>
      <c r="K20" s="34">
        <v>1.5102720000000007</v>
      </c>
      <c r="L20" s="34">
        <v>1.3063680000000002</v>
      </c>
      <c r="M20" s="34">
        <v>0.3412800000000001</v>
      </c>
      <c r="N20" s="35">
        <f>SUM(B20:M20)</f>
        <v>27.416534400000014</v>
      </c>
      <c r="O20" s="36">
        <f>+N20*1000000/(365*86400)</f>
        <v>0.8693726027397265</v>
      </c>
      <c r="P20" s="37">
        <f t="shared" si="1"/>
        <v>51.42235200000001</v>
      </c>
      <c r="Q20" s="32"/>
    </row>
    <row r="21" spans="1:17" ht="15" customHeight="1">
      <c r="A21" s="43">
        <v>2567</v>
      </c>
      <c r="B21" s="44">
        <v>0.10825920000000007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>
        <f>SUM(B21:M21)</f>
        <v>0.10825920000000007</v>
      </c>
      <c r="O21" s="46">
        <f>+N21*1000000/(365*86400)</f>
        <v>0.0034328767123287694</v>
      </c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MAX(B7:B20)</f>
        <v>2.0692800000000013</v>
      </c>
      <c r="C25" s="38">
        <f aca="true" t="shared" si="4" ref="C25:M25">MAX(C7:C20)</f>
        <v>9.452160000000005</v>
      </c>
      <c r="D25" s="38">
        <f t="shared" si="4"/>
        <v>7.94</v>
      </c>
      <c r="E25" s="38">
        <f t="shared" si="4"/>
        <v>8.48</v>
      </c>
      <c r="F25" s="38">
        <f t="shared" si="4"/>
        <v>42.729119999999995</v>
      </c>
      <c r="G25" s="38">
        <f t="shared" si="4"/>
        <v>34.202304000000005</v>
      </c>
      <c r="H25" s="38">
        <f t="shared" si="4"/>
        <v>15.348096000000009</v>
      </c>
      <c r="I25" s="38">
        <f t="shared" si="4"/>
        <v>12.71</v>
      </c>
      <c r="J25" s="38">
        <f t="shared" si="4"/>
        <v>6.244128000000003</v>
      </c>
      <c r="K25" s="38">
        <f t="shared" si="4"/>
        <v>5.673888000000001</v>
      </c>
      <c r="L25" s="38">
        <f t="shared" si="4"/>
        <v>4.913567999999987</v>
      </c>
      <c r="M25" s="38">
        <f t="shared" si="4"/>
        <v>3.7679040000000015</v>
      </c>
      <c r="N25" s="38">
        <f>MAX(N7:N20)</f>
        <v>133.37827199999998</v>
      </c>
      <c r="O25" s="36">
        <f>+N25*1000000/(365*86400)</f>
        <v>4.229397260273972</v>
      </c>
      <c r="P25" s="39"/>
      <c r="Q25" s="32"/>
    </row>
    <row r="26" spans="1:17" ht="15" customHeight="1">
      <c r="A26" s="33" t="s">
        <v>16</v>
      </c>
      <c r="B26" s="38">
        <f>AVERAGE(B7:B20)</f>
        <v>0.7860370285714288</v>
      </c>
      <c r="C26" s="38">
        <f aca="true" t="shared" si="5" ref="C26:M26">AVERAGE(C7:C20)</f>
        <v>1.9928852571428577</v>
      </c>
      <c r="D26" s="38">
        <f t="shared" si="5"/>
        <v>2.333647085714286</v>
      </c>
      <c r="E26" s="38">
        <f t="shared" si="5"/>
        <v>4.064071085714286</v>
      </c>
      <c r="F26" s="38">
        <f t="shared" si="5"/>
        <v>12.409735542857145</v>
      </c>
      <c r="G26" s="38">
        <f t="shared" si="5"/>
        <v>10.84930102857143</v>
      </c>
      <c r="H26" s="38">
        <f t="shared" si="5"/>
        <v>7.910662857142857</v>
      </c>
      <c r="I26" s="38">
        <f t="shared" si="5"/>
        <v>4.934274057142857</v>
      </c>
      <c r="J26" s="38">
        <f t="shared" si="5"/>
        <v>2.165027657142858</v>
      </c>
      <c r="K26" s="38">
        <f t="shared" si="5"/>
        <v>1.7672176000000004</v>
      </c>
      <c r="L26" s="38">
        <f t="shared" si="5"/>
        <v>1.1886105142857135</v>
      </c>
      <c r="M26" s="38">
        <f t="shared" si="5"/>
        <v>1.0208822857142859</v>
      </c>
      <c r="N26" s="38">
        <f>SUM(B26:M26)</f>
        <v>51.42235200000001</v>
      </c>
      <c r="O26" s="36">
        <f>+N26*1000000/(365*86400)</f>
        <v>1.630592085235921</v>
      </c>
      <c r="P26" s="39"/>
      <c r="Q26" s="32"/>
    </row>
    <row r="27" spans="1:17" ht="15" customHeight="1">
      <c r="A27" s="33" t="s">
        <v>20</v>
      </c>
      <c r="B27" s="38">
        <f>MIN(B7:B20)</f>
        <v>0.032486400000000026</v>
      </c>
      <c r="C27" s="38">
        <f aca="true" t="shared" si="6" ref="C27:M27">MIN(C7:C20)</f>
        <v>0.05417280000000004</v>
      </c>
      <c r="D27" s="38">
        <f t="shared" si="6"/>
        <v>0.08069760000000006</v>
      </c>
      <c r="E27" s="38">
        <f t="shared" si="6"/>
        <v>0.1334880000000001</v>
      </c>
      <c r="F27" s="38">
        <f t="shared" si="6"/>
        <v>0.2966976000000001</v>
      </c>
      <c r="G27" s="38">
        <f t="shared" si="6"/>
        <v>0.4074624000000003</v>
      </c>
      <c r="H27" s="38">
        <f t="shared" si="6"/>
        <v>2.63</v>
      </c>
      <c r="I27" s="38">
        <f t="shared" si="6"/>
        <v>1.41</v>
      </c>
      <c r="J27" s="38">
        <f t="shared" si="6"/>
        <v>0.07</v>
      </c>
      <c r="K27" s="38">
        <f t="shared" si="6"/>
        <v>0.05</v>
      </c>
      <c r="L27" s="38">
        <f t="shared" si="6"/>
        <v>0.05</v>
      </c>
      <c r="M27" s="38">
        <f t="shared" si="6"/>
        <v>0.05</v>
      </c>
      <c r="N27" s="38">
        <f>MIN(N7:N20)</f>
        <v>18.0435168</v>
      </c>
      <c r="O27" s="36">
        <f>+N27*1000000/(365*86400)</f>
        <v>0.5721561643835616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2024-05-27T03:54:01Z</dcterms:modified>
  <cp:category/>
  <cp:version/>
  <cp:contentType/>
  <cp:contentStatus/>
</cp:coreProperties>
</file>