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5195" windowHeight="7935" activeTab="0"/>
  </bookViews>
  <sheets>
    <sheet name="P84" sheetId="1" r:id="rId1"/>
    <sheet name="เฉลี่ย5ปี" sheetId="2" r:id="rId2"/>
  </sheets>
  <definedNames/>
  <calcPr fullCalcOnLoad="1"/>
</workbook>
</file>

<file path=xl/sharedStrings.xml><?xml version="1.0" encoding="utf-8"?>
<sst xmlns="http://schemas.openxmlformats.org/spreadsheetml/2006/main" count="64" uniqueCount="33">
  <si>
    <t>ปริมาณตะกอนรายเดือน - ตัน</t>
  </si>
  <si>
    <t>ปริมาณตะกอน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</si>
  <si>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</si>
  <si>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</si>
  <si>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</si>
  <si>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</si>
  <si>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</si>
  <si>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</si>
  <si>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</si>
  <si>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</si>
  <si>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</si>
  <si>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</si>
  <si>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</si>
  <si>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</si>
  <si>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</si>
  <si>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</si>
  <si>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 xml:space="preserve"> </t>
  </si>
  <si>
    <t>สูงสุด</t>
  </si>
  <si>
    <t>เฉลี่ย</t>
  </si>
  <si>
    <t>ต่ำสุด</t>
  </si>
  <si>
    <t>Sediment  Yield  :</t>
  </si>
  <si>
    <t>ปริมาณตะกอนรายปีเฉลี่ย</t>
  </si>
  <si>
    <t>=</t>
  </si>
  <si>
    <t>D.A.</t>
  </si>
  <si>
    <t>เฉลี่ยตะกอน5ปี</t>
  </si>
  <si>
    <t>ตัน</t>
  </si>
  <si>
    <t>ตัน/ตร.กม.</t>
  </si>
  <si>
    <t>น้ำแม่วาง สถานี P.84  บ้านพันตน อ.แม่วาง จ.เชียงใหม่</t>
  </si>
  <si>
    <t>พื้นที่รับน้ำ 493 ตร.กม.</t>
  </si>
  <si>
    <t>น้ำแม่วาง สถานี P.84   บ้านพันตน อ.แม่วาง จ.เชียงใหม่</t>
  </si>
  <si>
    <t xml:space="preserve"> ตัน</t>
  </si>
  <si>
    <t>พื้นที่รับน้ำ 491 ตร.กม.</t>
  </si>
  <si>
    <r>
      <t>หมายเหตุ</t>
    </r>
    <r>
      <rPr>
        <sz val="12"/>
        <rFont val="TH SarabunPSK"/>
        <family val="2"/>
      </rPr>
      <t xml:space="preserve">  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</si>
</sst>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\(&quot;฿&quot;#,##0\)"/>
    <numFmt numFmtId="188" formatCode="&quot;฿&quot;#,##0_);[Red]\(&quot;฿&quot;#,##0\)"/>
    <numFmt numFmtId="189" formatCode="&quot;฿&quot;#,##0.00_);\(&quot;฿&quot;#,##0.00\)"/>
    <numFmt numFmtId="190" formatCode="&quot;฿&quot;#,##0.00_);[Red]\(&quot;฿&quot;#,##0.00\)"/>
    <numFmt numFmtId="191" formatCode="_(&quot;฿&quot;* #,##0_);_(&quot;฿&quot;* \(#,##0\);_(&quot;฿&quot;* &quot;-&quot;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* #,##0.00_);_(* \(#,##0.00\);_(* &quot;-&quot;??_);_(@_)"/>
    <numFmt numFmtId="195" formatCode="t#,##0_);\(t#,##0\)"/>
    <numFmt numFmtId="196" formatCode="t#,##0_);[Red]\(t#,##0\)"/>
    <numFmt numFmtId="197" formatCode="_(&quot;฿&quot;* t#,##0_);_(&quot;฿&quot;* \(t#,##0\);_(&quot;฿&quot;* &quot;-&quot;_);_(@_)"/>
    <numFmt numFmtId="198" formatCode="d\ ดดดด\ &quot;พ.ศ.&quot;\ bbbb"/>
    <numFmt numFmtId="199" formatCode="ว\ ดดดด\ &quot;ค.ศ.&quot;\ คคคค"/>
    <numFmt numFmtId="200" formatCode="&quot;วันที่&quot;\ ว\ ดดดด\ ปปปป"/>
    <numFmt numFmtId="201" formatCode="d\ ดดด\ bb"/>
    <numFmt numFmtId="202" formatCode="ว\ ดดด\ ปป"/>
    <numFmt numFmtId="203" formatCode="วว/ดด/ปป"/>
    <numFmt numFmtId="204" formatCode="ชช:นน:ทท"/>
    <numFmt numFmtId="205" formatCode="ช\.นน\ &quot;น.&quot;"/>
    <numFmt numFmtId="206" formatCode="t0.00E+00"/>
    <numFmt numFmtId="207" formatCode="&quot;฿&quot;t#,##0_);\(&quot;฿&quot;t#,##0\)"/>
    <numFmt numFmtId="208" formatCode="&quot;฿&quot;t#,##0_);[Red]\(&quot;฿&quot;t#,##0\)"/>
    <numFmt numFmtId="209" formatCode="0.00_)"/>
    <numFmt numFmtId="210" formatCode="0_)"/>
    <numFmt numFmtId="211" formatCode="0.000"/>
    <numFmt numFmtId="212" formatCode="0.0"/>
    <numFmt numFmtId="213" formatCode="#,##0.0"/>
    <numFmt numFmtId="214" formatCode="#,##0.000"/>
    <numFmt numFmtId="215" formatCode="0.0000"/>
  </numFmts>
  <fonts count="48">
    <font>
      <sz val="14"/>
      <name val="EucrosiaUPC"/>
      <family val="0"/>
    </font>
    <font>
      <b/>
      <sz val="14"/>
      <name val="EucrosiaUPC"/>
      <family val="0"/>
    </font>
    <font>
      <i/>
      <sz val="14"/>
      <name val="EucrosiaUPC"/>
      <family val="0"/>
    </font>
    <font>
      <b/>
      <i/>
      <sz val="14"/>
      <name val="EucrosiaUPC"/>
      <family val="0"/>
    </font>
    <font>
      <sz val="14"/>
      <name val="Cordia New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8"/>
      <name val="TH SarabunPSK"/>
      <family val="2"/>
    </font>
    <font>
      <sz val="16"/>
      <name val="TH SarabunPSK"/>
      <family val="2"/>
    </font>
    <font>
      <sz val="10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u val="single"/>
      <sz val="12"/>
      <name val="TH SarabunPSK"/>
      <family val="2"/>
    </font>
    <font>
      <sz val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2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8" fillId="0" borderId="0" xfId="0" applyFont="1" applyAlignment="1" applyProtection="1">
      <alignment horizontal="left"/>
      <protection/>
    </xf>
    <xf numFmtId="0" fontId="8" fillId="0" borderId="0" xfId="43" applyFont="1">
      <alignment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 horizontal="center"/>
    </xf>
    <xf numFmtId="0" fontId="8" fillId="0" borderId="10" xfId="0" applyFont="1" applyBorder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2" fontId="5" fillId="0" borderId="12" xfId="0" applyNumberFormat="1" applyFont="1" applyBorder="1" applyAlignment="1">
      <alignment/>
    </xf>
    <xf numFmtId="2" fontId="5" fillId="0" borderId="13" xfId="42" applyNumberFormat="1" applyFont="1" applyBorder="1" applyAlignment="1">
      <alignment horizontal="centerContinuous"/>
      <protection/>
    </xf>
    <xf numFmtId="0" fontId="5" fillId="0" borderId="14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 horizontal="center"/>
      <protection/>
    </xf>
    <xf numFmtId="0" fontId="5" fillId="0" borderId="14" xfId="0" applyFont="1" applyBorder="1" applyAlignment="1">
      <alignment/>
    </xf>
    <xf numFmtId="4" fontId="5" fillId="0" borderId="15" xfId="0" applyNumberFormat="1" applyFont="1" applyBorder="1" applyAlignment="1">
      <alignment/>
    </xf>
    <xf numFmtId="4" fontId="5" fillId="0" borderId="16" xfId="0" applyNumberFormat="1" applyFont="1" applyBorder="1" applyAlignment="1">
      <alignment/>
    </xf>
    <xf numFmtId="0" fontId="5" fillId="0" borderId="20" xfId="0" applyFont="1" applyBorder="1" applyAlignment="1">
      <alignment horizontal="right"/>
    </xf>
    <xf numFmtId="4" fontId="5" fillId="0" borderId="21" xfId="0" applyNumberFormat="1" applyFont="1" applyBorder="1" applyAlignment="1">
      <alignment/>
    </xf>
    <xf numFmtId="4" fontId="5" fillId="0" borderId="22" xfId="0" applyNumberFormat="1" applyFont="1" applyBorder="1" applyAlignment="1">
      <alignment/>
    </xf>
    <xf numFmtId="0" fontId="8" fillId="0" borderId="0" xfId="0" applyFont="1" applyAlignment="1">
      <alignment/>
    </xf>
    <xf numFmtId="2" fontId="6" fillId="0" borderId="0" xfId="0" applyNumberFormat="1" applyFont="1" applyAlignment="1">
      <alignment horizontal="centerContinuous"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11" fillId="0" borderId="10" xfId="0" applyFont="1" applyBorder="1" applyAlignment="1" applyProtection="1">
      <alignment horizontal="left"/>
      <protection/>
    </xf>
    <xf numFmtId="0" fontId="11" fillId="0" borderId="23" xfId="0" applyFont="1" applyBorder="1" applyAlignment="1">
      <alignment/>
    </xf>
    <xf numFmtId="0" fontId="11" fillId="0" borderId="24" xfId="0" applyFont="1" applyBorder="1" applyAlignment="1">
      <alignment/>
    </xf>
    <xf numFmtId="2" fontId="11" fillId="0" borderId="25" xfId="42" applyNumberFormat="1" applyFont="1" applyBorder="1" applyAlignment="1">
      <alignment horizontal="centerContinuous"/>
      <protection/>
    </xf>
    <xf numFmtId="0" fontId="11" fillId="0" borderId="26" xfId="0" applyFont="1" applyBorder="1" applyAlignment="1" applyProtection="1">
      <alignment horizontal="center"/>
      <protection/>
    </xf>
    <xf numFmtId="0" fontId="11" fillId="0" borderId="27" xfId="0" applyFont="1" applyBorder="1" applyAlignment="1" applyProtection="1">
      <alignment horizontal="center"/>
      <protection/>
    </xf>
    <xf numFmtId="0" fontId="11" fillId="0" borderId="28" xfId="0" applyFont="1" applyBorder="1" applyAlignment="1" applyProtection="1">
      <alignment horizontal="center"/>
      <protection/>
    </xf>
    <xf numFmtId="0" fontId="11" fillId="0" borderId="29" xfId="0" applyFont="1" applyBorder="1" applyAlignment="1" applyProtection="1">
      <alignment horizontal="center"/>
      <protection/>
    </xf>
    <xf numFmtId="0" fontId="11" fillId="0" borderId="30" xfId="0" applyFont="1" applyBorder="1" applyAlignment="1" applyProtection="1">
      <alignment horizontal="center"/>
      <protection/>
    </xf>
    <xf numFmtId="0" fontId="11" fillId="0" borderId="31" xfId="0" applyFont="1" applyBorder="1" applyAlignment="1" applyProtection="1">
      <alignment horizontal="center"/>
      <protection/>
    </xf>
    <xf numFmtId="4" fontId="11" fillId="0" borderId="27" xfId="0" applyNumberFormat="1" applyFont="1" applyBorder="1" applyAlignment="1">
      <alignment horizontal="right"/>
    </xf>
    <xf numFmtId="4" fontId="11" fillId="0" borderId="28" xfId="0" applyNumberFormat="1" applyFont="1" applyBorder="1" applyAlignment="1">
      <alignment horizontal="right"/>
    </xf>
    <xf numFmtId="0" fontId="11" fillId="0" borderId="32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5" xfId="0" applyFont="1" applyBorder="1" applyAlignment="1">
      <alignment/>
    </xf>
    <xf numFmtId="4" fontId="11" fillId="0" borderId="27" xfId="0" applyNumberFormat="1" applyFont="1" applyBorder="1" applyAlignment="1">
      <alignment/>
    </xf>
    <xf numFmtId="4" fontId="11" fillId="0" borderId="28" xfId="0" applyNumberFormat="1" applyFont="1" applyBorder="1" applyAlignment="1">
      <alignment/>
    </xf>
    <xf numFmtId="209" fontId="11" fillId="0" borderId="0" xfId="0" applyNumberFormat="1" applyFont="1" applyAlignment="1" applyProtection="1">
      <alignment/>
      <protection/>
    </xf>
    <xf numFmtId="0" fontId="11" fillId="0" borderId="26" xfId="0" applyFont="1" applyBorder="1" applyAlignment="1">
      <alignment horizontal="center"/>
    </xf>
    <xf numFmtId="210" fontId="11" fillId="0" borderId="33" xfId="0" applyNumberFormat="1" applyFont="1" applyBorder="1" applyAlignment="1" applyProtection="1">
      <alignment horizontal="center"/>
      <protection/>
    </xf>
    <xf numFmtId="4" fontId="11" fillId="0" borderId="34" xfId="0" applyNumberFormat="1" applyFont="1" applyBorder="1" applyAlignment="1" applyProtection="1">
      <alignment/>
      <protection/>
    </xf>
    <xf numFmtId="4" fontId="11" fillId="0" borderId="35" xfId="0" applyNumberFormat="1" applyFont="1" applyBorder="1" applyAlignment="1" applyProtection="1">
      <alignment/>
      <protection/>
    </xf>
    <xf numFmtId="210" fontId="11" fillId="0" borderId="36" xfId="0" applyNumberFormat="1" applyFont="1" applyBorder="1" applyAlignment="1" applyProtection="1">
      <alignment horizontal="center"/>
      <protection/>
    </xf>
    <xf numFmtId="209" fontId="11" fillId="0" borderId="37" xfId="0" applyNumberFormat="1" applyFont="1" applyBorder="1" applyAlignment="1" applyProtection="1">
      <alignment horizontal="left"/>
      <protection/>
    </xf>
    <xf numFmtId="209" fontId="11" fillId="0" borderId="38" xfId="0" applyNumberFormat="1" applyFont="1" applyBorder="1" applyAlignment="1" applyProtection="1">
      <alignment horizontal="center"/>
      <protection/>
    </xf>
    <xf numFmtId="0" fontId="11" fillId="0" borderId="36" xfId="0" applyFont="1" applyBorder="1" applyAlignment="1">
      <alignment/>
    </xf>
    <xf numFmtId="212" fontId="10" fillId="0" borderId="0" xfId="0" applyNumberFormat="1" applyFont="1" applyBorder="1" applyAlignment="1">
      <alignment horizontal="left"/>
    </xf>
    <xf numFmtId="212" fontId="11" fillId="0" borderId="0" xfId="0" applyNumberFormat="1" applyFont="1" applyBorder="1" applyAlignment="1">
      <alignment horizontal="centerContinuous"/>
    </xf>
    <xf numFmtId="2" fontId="11" fillId="0" borderId="0" xfId="0" applyNumberFormat="1" applyFont="1" applyBorder="1" applyAlignment="1">
      <alignment horizontal="center"/>
    </xf>
    <xf numFmtId="212" fontId="11" fillId="0" borderId="38" xfId="0" applyNumberFormat="1" applyFont="1" applyBorder="1" applyAlignment="1">
      <alignment horizontal="centerContinuous"/>
    </xf>
    <xf numFmtId="209" fontId="11" fillId="0" borderId="0" xfId="0" applyNumberFormat="1" applyFont="1" applyBorder="1" applyAlignment="1" applyProtection="1">
      <alignment horizontal="left"/>
      <protection/>
    </xf>
    <xf numFmtId="210" fontId="11" fillId="0" borderId="39" xfId="0" applyNumberFormat="1" applyFont="1" applyBorder="1" applyAlignment="1" applyProtection="1">
      <alignment horizontal="center"/>
      <protection/>
    </xf>
    <xf numFmtId="209" fontId="11" fillId="0" borderId="10" xfId="0" applyNumberFormat="1" applyFont="1" applyBorder="1" applyAlignment="1" applyProtection="1">
      <alignment horizontal="left"/>
      <protection/>
    </xf>
    <xf numFmtId="212" fontId="12" fillId="0" borderId="10" xfId="0" applyNumberFormat="1" applyFont="1" applyBorder="1" applyAlignment="1">
      <alignment horizontal="left"/>
    </xf>
    <xf numFmtId="209" fontId="12" fillId="0" borderId="10" xfId="0" applyNumberFormat="1" applyFont="1" applyBorder="1" applyAlignment="1" applyProtection="1">
      <alignment horizontal="left"/>
      <protection/>
    </xf>
    <xf numFmtId="209" fontId="11" fillId="0" borderId="40" xfId="0" applyNumberFormat="1" applyFont="1" applyBorder="1" applyAlignment="1" applyProtection="1">
      <alignment horizontal="center"/>
      <protection/>
    </xf>
    <xf numFmtId="1" fontId="11" fillId="0" borderId="0" xfId="0" applyNumberFormat="1" applyFont="1" applyAlignment="1">
      <alignment/>
    </xf>
    <xf numFmtId="212" fontId="13" fillId="0" borderId="0" xfId="0" applyNumberFormat="1" applyFont="1" applyBorder="1" applyAlignment="1">
      <alignment horizontal="center"/>
    </xf>
    <xf numFmtId="0" fontId="11" fillId="0" borderId="0" xfId="0" applyFont="1" applyBorder="1" applyAlignment="1" applyProtection="1">
      <alignment horizontal="left"/>
      <protection/>
    </xf>
    <xf numFmtId="0" fontId="11" fillId="0" borderId="10" xfId="0" applyFont="1" applyBorder="1" applyAlignment="1">
      <alignment/>
    </xf>
    <xf numFmtId="0" fontId="11" fillId="0" borderId="0" xfId="43" applyFont="1" applyAlignment="1">
      <alignment/>
      <protection/>
    </xf>
    <xf numFmtId="0" fontId="11" fillId="0" borderId="0" xfId="0" applyFont="1" applyAlignment="1">
      <alignment/>
    </xf>
    <xf numFmtId="212" fontId="11" fillId="0" borderId="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7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กติ_sed" xfId="42"/>
    <cellStyle name="ปกติ_SEDP77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31</xdr:row>
      <xdr:rowOff>0</xdr:rowOff>
    </xdr:from>
    <xdr:to>
      <xdr:col>7</xdr:col>
      <xdr:colOff>276225</xdr:colOff>
      <xdr:row>31</xdr:row>
      <xdr:rowOff>0</xdr:rowOff>
    </xdr:to>
    <xdr:sp>
      <xdr:nvSpPr>
        <xdr:cNvPr id="1" name="Line 1"/>
        <xdr:cNvSpPr>
          <a:spLocks/>
        </xdr:cNvSpPr>
      </xdr:nvSpPr>
      <xdr:spPr>
        <a:xfrm>
          <a:off x="1990725" y="821055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EucrosiaUPC"/>
              <a:ea typeface="EucrosiaUPC"/>
              <a:cs typeface="EucrosiaUPC"/>
            </a:rPr>
            <a:t/>
          </a:r>
        </a:p>
      </xdr:txBody>
    </xdr:sp>
    <xdr:clientData/>
  </xdr:twoCellAnchor>
  <xdr:twoCellAnchor>
    <xdr:from>
      <xdr:col>9</xdr:col>
      <xdr:colOff>19050</xdr:colOff>
      <xdr:row>31</xdr:row>
      <xdr:rowOff>0</xdr:rowOff>
    </xdr:from>
    <xdr:to>
      <xdr:col>10</xdr:col>
      <xdr:colOff>447675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>
          <a:off x="4324350" y="821055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EucrosiaUPC"/>
              <a:ea typeface="EucrosiaUPC"/>
              <a:cs typeface="Eucrosi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9"/>
  <sheetViews>
    <sheetView tabSelected="1" zoomScalePageLayoutView="0" workbookViewId="0" topLeftCell="A1">
      <selection activeCell="P6" sqref="P6"/>
    </sheetView>
  </sheetViews>
  <sheetFormatPr defaultColWidth="9.00390625" defaultRowHeight="20.25"/>
  <cols>
    <col min="1" max="1" width="4.75390625" style="30" customWidth="1"/>
    <col min="2" max="2" width="6.125" style="31" customWidth="1"/>
    <col min="3" max="3" width="7.125" style="31" customWidth="1"/>
    <col min="4" max="6" width="6.125" style="31" customWidth="1"/>
    <col min="7" max="7" width="7.125" style="31" customWidth="1"/>
    <col min="8" max="8" width="6.875" style="31" customWidth="1"/>
    <col min="9" max="13" width="6.125" style="31" customWidth="1"/>
    <col min="14" max="14" width="12.625" style="31" customWidth="1"/>
    <col min="15" max="16384" width="9.00390625" style="30" customWidth="1"/>
  </cols>
  <sheetData>
    <row r="1" spans="1:14" s="3" customFormat="1" ht="21">
      <c r="A1" s="29" t="s">
        <v>0</v>
      </c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  <c r="N1" s="1"/>
    </row>
    <row r="3" spans="1:17" ht="24.75" customHeight="1">
      <c r="A3" s="72" t="s">
        <v>27</v>
      </c>
      <c r="B3" s="73"/>
      <c r="C3" s="73"/>
      <c r="D3" s="73"/>
      <c r="E3" s="73"/>
      <c r="F3" s="73"/>
      <c r="G3" s="73"/>
      <c r="H3" s="73"/>
      <c r="I3" s="73"/>
      <c r="J3" s="70"/>
      <c r="K3" s="73"/>
      <c r="L3" s="76" t="s">
        <v>31</v>
      </c>
      <c r="M3" s="76"/>
      <c r="N3" s="76"/>
      <c r="Q3" s="30">
        <v>493</v>
      </c>
    </row>
    <row r="4" spans="2:14" ht="24.75" customHeight="1">
      <c r="B4" s="30"/>
      <c r="C4" s="30"/>
      <c r="D4" s="30"/>
      <c r="E4" s="30"/>
      <c r="F4" s="30"/>
      <c r="G4" s="30"/>
      <c r="H4" s="30"/>
      <c r="I4" s="30"/>
      <c r="J4" s="32"/>
      <c r="K4" s="30"/>
      <c r="L4" s="71"/>
      <c r="M4" s="71"/>
      <c r="N4" s="71"/>
    </row>
    <row r="5" spans="1:14" ht="23.25" customHeight="1">
      <c r="A5" s="33"/>
      <c r="B5" s="34"/>
      <c r="C5" s="34"/>
      <c r="D5" s="34"/>
      <c r="E5" s="34"/>
      <c r="F5" s="34"/>
      <c r="G5" s="34"/>
      <c r="H5" s="34"/>
      <c r="I5" s="34"/>
      <c r="K5" s="34"/>
      <c r="L5" s="34"/>
      <c r="M5" s="34"/>
      <c r="N5" s="35" t="s">
        <v>1</v>
      </c>
    </row>
    <row r="6" spans="1:14" ht="23.25" customHeight="1">
      <c r="A6" s="36" t="s">
        <v>2</v>
      </c>
      <c r="B6" s="37" t="s">
        <v>3</v>
      </c>
      <c r="C6" s="37" t="s">
        <v>4</v>
      </c>
      <c r="D6" s="37" t="s">
        <v>5</v>
      </c>
      <c r="E6" s="37" t="s">
        <v>6</v>
      </c>
      <c r="F6" s="37" t="s">
        <v>7</v>
      </c>
      <c r="G6" s="37" t="s">
        <v>8</v>
      </c>
      <c r="H6" s="37" t="s">
        <v>9</v>
      </c>
      <c r="I6" s="37" t="s">
        <v>10</v>
      </c>
      <c r="J6" s="37" t="s">
        <v>11</v>
      </c>
      <c r="K6" s="37" t="s">
        <v>12</v>
      </c>
      <c r="L6" s="37" t="s">
        <v>13</v>
      </c>
      <c r="M6" s="37" t="s">
        <v>14</v>
      </c>
      <c r="N6" s="38" t="s">
        <v>15</v>
      </c>
    </row>
    <row r="7" spans="1:14" ht="23.25" customHeight="1">
      <c r="A7" s="39" t="s">
        <v>16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1" t="s">
        <v>25</v>
      </c>
    </row>
    <row r="8" spans="1:31" s="46" customFormat="1" ht="20.25" customHeight="1">
      <c r="A8" s="36">
        <v>2549</v>
      </c>
      <c r="B8" s="42">
        <v>395.03331776800155</v>
      </c>
      <c r="C8" s="42">
        <v>1593.6763043408534</v>
      </c>
      <c r="D8" s="42">
        <v>944.9917604321798</v>
      </c>
      <c r="E8" s="42">
        <v>885.2831951617139</v>
      </c>
      <c r="F8" s="42">
        <v>1769.02733254864</v>
      </c>
      <c r="G8" s="42">
        <v>25540.23090267527</v>
      </c>
      <c r="H8" s="42">
        <v>7518.652756758918</v>
      </c>
      <c r="I8" s="42">
        <v>861.0799761809892</v>
      </c>
      <c r="J8" s="42">
        <v>303.752464518941</v>
      </c>
      <c r="K8" s="42">
        <v>88.14741559945983</v>
      </c>
      <c r="L8" s="42">
        <v>23.05616002645347</v>
      </c>
      <c r="M8" s="42">
        <v>43.03262636367491</v>
      </c>
      <c r="N8" s="43">
        <f>SUM(A8:M8)</f>
        <v>42514.964212375104</v>
      </c>
      <c r="O8" s="44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</row>
    <row r="9" spans="1:14" s="45" customFormat="1" ht="20.25" customHeight="1">
      <c r="A9" s="36">
        <v>2550</v>
      </c>
      <c r="B9" s="42">
        <v>29.763807092380713</v>
      </c>
      <c r="C9" s="42">
        <v>20237.19269489334</v>
      </c>
      <c r="D9" s="42">
        <v>4424.028298118216</v>
      </c>
      <c r="E9" s="42">
        <v>565.22332567884</v>
      </c>
      <c r="F9" s="42">
        <v>7121.938235226757</v>
      </c>
      <c r="G9" s="42">
        <v>34288.0091632271</v>
      </c>
      <c r="H9" s="42">
        <v>14861.309974736983</v>
      </c>
      <c r="I9" s="42">
        <v>4200.599053243178</v>
      </c>
      <c r="J9" s="42">
        <v>1795.7638508980374</v>
      </c>
      <c r="K9" s="42">
        <v>804.7671837967328</v>
      </c>
      <c r="L9" s="42">
        <v>83.81792567548321</v>
      </c>
      <c r="M9" s="42">
        <v>46.561415826711084</v>
      </c>
      <c r="N9" s="43">
        <f aca="true" t="shared" si="0" ref="N9:N24">SUM(A9:M9)</f>
        <v>91008.97492841377</v>
      </c>
    </row>
    <row r="10" spans="1:14" s="45" customFormat="1" ht="20.25" customHeight="1">
      <c r="A10" s="36">
        <v>2551</v>
      </c>
      <c r="B10" s="42">
        <v>251.31271923974333</v>
      </c>
      <c r="C10" s="42">
        <v>1317.2259278727727</v>
      </c>
      <c r="D10" s="42">
        <v>553.820910896348</v>
      </c>
      <c r="E10" s="42">
        <v>353.9137711542783</v>
      </c>
      <c r="F10" s="42">
        <v>840.898807549531</v>
      </c>
      <c r="G10" s="42">
        <v>1723.608790996765</v>
      </c>
      <c r="H10" s="42">
        <v>3177.033374387079</v>
      </c>
      <c r="I10" s="42">
        <v>2682.479197275125</v>
      </c>
      <c r="J10" s="42">
        <v>2252.700964935446</v>
      </c>
      <c r="K10" s="42">
        <v>333.81649953174065</v>
      </c>
      <c r="L10" s="42">
        <v>151.80058472677953</v>
      </c>
      <c r="M10" s="42">
        <v>141.20672025201208</v>
      </c>
      <c r="N10" s="43">
        <f t="shared" si="0"/>
        <v>16330.81826881762</v>
      </c>
    </row>
    <row r="11" spans="1:14" s="45" customFormat="1" ht="20.25" customHeight="1">
      <c r="A11" s="36">
        <v>2552</v>
      </c>
      <c r="B11" s="42">
        <v>62.00474270450242</v>
      </c>
      <c r="C11" s="42">
        <v>1659.611040846758</v>
      </c>
      <c r="D11" s="42">
        <v>1052.1862157222272</v>
      </c>
      <c r="E11" s="42">
        <v>610.5774337099986</v>
      </c>
      <c r="F11" s="42">
        <v>4772.046355705429</v>
      </c>
      <c r="G11" s="42">
        <v>6384.419965913694</v>
      </c>
      <c r="H11" s="42">
        <v>7755.547532543976</v>
      </c>
      <c r="I11" s="42">
        <v>1648.824507808263</v>
      </c>
      <c r="J11" s="42">
        <v>118.17667887533203</v>
      </c>
      <c r="K11" s="42">
        <v>95.2270982423936</v>
      </c>
      <c r="L11" s="42">
        <v>20.15814148173328</v>
      </c>
      <c r="M11" s="42">
        <v>14.368134583143595</v>
      </c>
      <c r="N11" s="43">
        <f t="shared" si="0"/>
        <v>26745.14784813745</v>
      </c>
    </row>
    <row r="12" spans="1:14" s="45" customFormat="1" ht="20.25" customHeight="1">
      <c r="A12" s="36">
        <v>2553</v>
      </c>
      <c r="B12" s="42">
        <v>36.99403798648744</v>
      </c>
      <c r="C12" s="42">
        <v>27.172286646084373</v>
      </c>
      <c r="D12" s="42">
        <v>303.0055848017522</v>
      </c>
      <c r="E12" s="42">
        <v>213.2519159229326</v>
      </c>
      <c r="F12" s="42">
        <v>1709.9097734019786</v>
      </c>
      <c r="G12" s="42">
        <v>2792.8825038383884</v>
      </c>
      <c r="H12" s="42">
        <v>6314.654912653967</v>
      </c>
      <c r="I12" s="42">
        <v>970.0294513673128</v>
      </c>
      <c r="J12" s="42">
        <v>262.68915115854645</v>
      </c>
      <c r="K12" s="42">
        <v>33.29829476650753</v>
      </c>
      <c r="L12" s="42">
        <v>12.80376254610261</v>
      </c>
      <c r="M12" s="42">
        <v>99.0069201160308</v>
      </c>
      <c r="N12" s="43">
        <f t="shared" si="0"/>
        <v>15328.698595206091</v>
      </c>
    </row>
    <row r="13" spans="1:14" s="45" customFormat="1" ht="20.25" customHeight="1">
      <c r="A13" s="36">
        <v>2554</v>
      </c>
      <c r="B13" s="42">
        <v>30.126623031285423</v>
      </c>
      <c r="C13" s="42">
        <v>1032.224358052773</v>
      </c>
      <c r="D13" s="42">
        <v>1079.7594953594792</v>
      </c>
      <c r="E13" s="42">
        <v>216.99267572512707</v>
      </c>
      <c r="F13" s="42">
        <v>2965.048159637329</v>
      </c>
      <c r="G13" s="42">
        <v>17391.30862379429</v>
      </c>
      <c r="H13" s="42">
        <v>19851.21491748885</v>
      </c>
      <c r="I13" s="42">
        <v>4870.590054917437</v>
      </c>
      <c r="J13" s="42">
        <v>2696.044743464209</v>
      </c>
      <c r="K13" s="42">
        <v>612.2503828120807</v>
      </c>
      <c r="L13" s="42">
        <v>201.386739649823</v>
      </c>
      <c r="M13" s="42">
        <v>139.35935510826945</v>
      </c>
      <c r="N13" s="43">
        <f t="shared" si="0"/>
        <v>53640.30612904096</v>
      </c>
    </row>
    <row r="14" spans="1:14" s="45" customFormat="1" ht="20.25" customHeight="1">
      <c r="A14" s="36">
        <v>2555</v>
      </c>
      <c r="B14" s="42">
        <v>116.39011992624418</v>
      </c>
      <c r="C14" s="42">
        <v>658.7873109453219</v>
      </c>
      <c r="D14" s="42">
        <v>89.47445019827731</v>
      </c>
      <c r="E14" s="42">
        <v>309.3416381952803</v>
      </c>
      <c r="F14" s="42">
        <v>466.9233298174134</v>
      </c>
      <c r="G14" s="42">
        <v>3598.9435057754386</v>
      </c>
      <c r="H14" s="42">
        <v>1602.7775805352098</v>
      </c>
      <c r="I14" s="42">
        <v>479.2649885512736</v>
      </c>
      <c r="J14" s="42">
        <v>110.33335197776748</v>
      </c>
      <c r="K14" s="42">
        <v>24.21584924403899</v>
      </c>
      <c r="L14" s="42">
        <v>12.589612499063106</v>
      </c>
      <c r="M14" s="42">
        <v>17.956683898653424</v>
      </c>
      <c r="N14" s="43">
        <f t="shared" si="0"/>
        <v>10041.998421563983</v>
      </c>
    </row>
    <row r="15" spans="1:14" s="45" customFormat="1" ht="20.25" customHeight="1">
      <c r="A15" s="36">
        <v>2556</v>
      </c>
      <c r="B15" s="42">
        <v>29.242890407914842</v>
      </c>
      <c r="C15" s="42">
        <v>67.31633878678377</v>
      </c>
      <c r="D15" s="42">
        <v>59.4936890487899</v>
      </c>
      <c r="E15" s="42">
        <v>334.48543202728445</v>
      </c>
      <c r="F15" s="42">
        <v>783.5812806894722</v>
      </c>
      <c r="G15" s="42">
        <v>1346.4082084958889</v>
      </c>
      <c r="H15" s="42">
        <v>2255.0807312904835</v>
      </c>
      <c r="I15" s="42">
        <v>389.97766494271286</v>
      </c>
      <c r="J15" s="42">
        <v>85.45635664518166</v>
      </c>
      <c r="K15" s="42">
        <v>15.848215893229138</v>
      </c>
      <c r="L15" s="42">
        <v>3.915333095843022</v>
      </c>
      <c r="M15" s="42">
        <v>6.550788640944204</v>
      </c>
      <c r="N15" s="43">
        <f t="shared" si="0"/>
        <v>7933.356929964529</v>
      </c>
    </row>
    <row r="16" spans="1:14" s="45" customFormat="1" ht="20.25" customHeight="1">
      <c r="A16" s="36">
        <v>2557</v>
      </c>
      <c r="B16" s="42">
        <v>30.889651801458093</v>
      </c>
      <c r="C16" s="42">
        <v>567.0317197629564</v>
      </c>
      <c r="D16" s="42">
        <v>107.79603101599925</v>
      </c>
      <c r="E16" s="42">
        <v>52.63629621790149</v>
      </c>
      <c r="F16" s="42">
        <v>453.93529380856745</v>
      </c>
      <c r="G16" s="42">
        <v>1589.6700761164136</v>
      </c>
      <c r="H16" s="42">
        <v>531.6029317331479</v>
      </c>
      <c r="I16" s="42">
        <v>325.8570377185085</v>
      </c>
      <c r="J16" s="42">
        <v>35.43911167695722</v>
      </c>
      <c r="K16" s="42">
        <v>184.2255772633818</v>
      </c>
      <c r="L16" s="42">
        <v>9.549990803039087</v>
      </c>
      <c r="M16" s="42">
        <v>14.028654906100677</v>
      </c>
      <c r="N16" s="43">
        <f t="shared" si="0"/>
        <v>6459.662372824432</v>
      </c>
    </row>
    <row r="17" spans="1:14" s="45" customFormat="1" ht="20.25" customHeight="1">
      <c r="A17" s="36">
        <v>2558</v>
      </c>
      <c r="B17" s="42">
        <v>26.435842169848744</v>
      </c>
      <c r="C17" s="42">
        <v>93.12407834189442</v>
      </c>
      <c r="D17" s="42">
        <v>53.794824957877935</v>
      </c>
      <c r="E17" s="42">
        <v>73.05758078899602</v>
      </c>
      <c r="F17" s="42">
        <v>1016.0433774276445</v>
      </c>
      <c r="G17" s="42">
        <v>407.3798450594916</v>
      </c>
      <c r="H17" s="42">
        <v>242.56964696600852</v>
      </c>
      <c r="I17" s="42">
        <v>133.9941242286198</v>
      </c>
      <c r="J17" s="42">
        <v>19.903366182716073</v>
      </c>
      <c r="K17" s="42">
        <v>13.76623644823225</v>
      </c>
      <c r="L17" s="42">
        <v>15.272514199503387</v>
      </c>
      <c r="M17" s="42">
        <v>18.17980823963617</v>
      </c>
      <c r="N17" s="43">
        <f t="shared" si="0"/>
        <v>4671.521245010469</v>
      </c>
    </row>
    <row r="18" spans="1:14" s="45" customFormat="1" ht="20.25" customHeight="1">
      <c r="A18" s="36">
        <v>2559</v>
      </c>
      <c r="B18" s="42">
        <v>13.316906478254607</v>
      </c>
      <c r="C18" s="42">
        <v>5.838778884905079</v>
      </c>
      <c r="D18" s="42">
        <v>1118.500221218022</v>
      </c>
      <c r="E18" s="42">
        <v>1515.331051130783</v>
      </c>
      <c r="F18" s="42">
        <v>651.3644104575185</v>
      </c>
      <c r="G18" s="42">
        <v>5936.76258513155</v>
      </c>
      <c r="H18" s="42">
        <v>1451.5279551228837</v>
      </c>
      <c r="I18" s="42">
        <v>1702.2017620692168</v>
      </c>
      <c r="J18" s="42">
        <v>8.930771865372614</v>
      </c>
      <c r="K18" s="42">
        <v>56.43811968119932</v>
      </c>
      <c r="L18" s="42">
        <v>1.8238322642383138</v>
      </c>
      <c r="M18" s="42">
        <v>1.9257772352284483</v>
      </c>
      <c r="N18" s="43">
        <f t="shared" si="0"/>
        <v>15022.962171539171</v>
      </c>
    </row>
    <row r="19" spans="1:14" s="45" customFormat="1" ht="20.25" customHeight="1">
      <c r="A19" s="36">
        <v>2560</v>
      </c>
      <c r="B19" s="42">
        <v>3.1556103253849352</v>
      </c>
      <c r="C19" s="42">
        <v>1467.4384684350912</v>
      </c>
      <c r="D19" s="42">
        <v>885.2055889411076</v>
      </c>
      <c r="E19" s="42">
        <v>655.418034141533</v>
      </c>
      <c r="F19" s="42">
        <v>1479.5752925310217</v>
      </c>
      <c r="G19" s="42">
        <v>3660.4259256292435</v>
      </c>
      <c r="H19" s="42">
        <v>8112.648939541902</v>
      </c>
      <c r="I19" s="42">
        <v>1972.2669673872854</v>
      </c>
      <c r="J19" s="42">
        <v>650.0926253227335</v>
      </c>
      <c r="K19" s="42">
        <v>393.00533562337023</v>
      </c>
      <c r="L19" s="42">
        <v>72.81517805967924</v>
      </c>
      <c r="M19" s="42">
        <v>68.2316920442082</v>
      </c>
      <c r="N19" s="43">
        <f t="shared" si="0"/>
        <v>21980.27965798256</v>
      </c>
    </row>
    <row r="20" spans="1:14" ht="20.25" customHeight="1">
      <c r="A20" s="36">
        <v>2561</v>
      </c>
      <c r="B20" s="47">
        <v>80.65275481372284</v>
      </c>
      <c r="C20" s="47">
        <v>133.3953191562133</v>
      </c>
      <c r="D20" s="47">
        <v>349.98765225247894</v>
      </c>
      <c r="E20" s="47">
        <v>110.91607448049298</v>
      </c>
      <c r="F20" s="47">
        <v>217.18056238603478</v>
      </c>
      <c r="G20" s="47">
        <v>418.0658058370149</v>
      </c>
      <c r="H20" s="47">
        <v>1997.8373811962388</v>
      </c>
      <c r="I20" s="47">
        <v>434.97425899015565</v>
      </c>
      <c r="J20" s="47">
        <v>94.90044766600391</v>
      </c>
      <c r="K20" s="47">
        <v>96.11075043476329</v>
      </c>
      <c r="L20" s="47">
        <v>31.089372547033655</v>
      </c>
      <c r="M20" s="47">
        <v>26.29901361780054</v>
      </c>
      <c r="N20" s="43">
        <f t="shared" si="0"/>
        <v>6552.409393377952</v>
      </c>
    </row>
    <row r="21" spans="1:25" ht="20.25" customHeight="1">
      <c r="A21" s="36">
        <v>2562</v>
      </c>
      <c r="B21" s="47">
        <v>5.355145048911632</v>
      </c>
      <c r="C21" s="47">
        <v>11.25665140636237</v>
      </c>
      <c r="D21" s="47">
        <v>10.37071959551595</v>
      </c>
      <c r="E21" s="47">
        <v>10.855824156757313</v>
      </c>
      <c r="F21" s="47">
        <v>2477.123690461937</v>
      </c>
      <c r="G21" s="47">
        <v>3039.5017084627534</v>
      </c>
      <c r="H21" s="47">
        <v>112.46460418460295</v>
      </c>
      <c r="I21" s="47">
        <v>615.9173871832459</v>
      </c>
      <c r="J21" s="47">
        <v>8.523553519435367</v>
      </c>
      <c r="K21" s="47">
        <v>8.095816790796436</v>
      </c>
      <c r="L21" s="47">
        <v>3.7736171428107954</v>
      </c>
      <c r="M21" s="47">
        <v>8.763248514671089</v>
      </c>
      <c r="N21" s="43">
        <f t="shared" si="0"/>
        <v>8874.0019664678</v>
      </c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</row>
    <row r="22" spans="1:25" ht="20.25" customHeight="1">
      <c r="A22" s="50">
        <v>2563</v>
      </c>
      <c r="B22" s="47">
        <v>13.622185743188448</v>
      </c>
      <c r="C22" s="47">
        <v>31.100451353139555</v>
      </c>
      <c r="D22" s="47">
        <v>137.17442116289783</v>
      </c>
      <c r="E22" s="47">
        <v>34.10248814835139</v>
      </c>
      <c r="F22" s="47">
        <v>470.4919994044442</v>
      </c>
      <c r="G22" s="47">
        <v>3528.7096532694127</v>
      </c>
      <c r="H22" s="47">
        <v>1282.1374108082928</v>
      </c>
      <c r="I22" s="47">
        <v>389.40009450872583</v>
      </c>
      <c r="J22" s="47">
        <v>17.484488160642872</v>
      </c>
      <c r="K22" s="47">
        <v>14.88738785170511</v>
      </c>
      <c r="L22" s="47">
        <v>16.734621947768005</v>
      </c>
      <c r="M22" s="47">
        <v>15.457907915481096</v>
      </c>
      <c r="N22" s="43">
        <f t="shared" si="0"/>
        <v>8514.303110274048</v>
      </c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</row>
    <row r="23" spans="1:25" ht="20.25" customHeight="1">
      <c r="A23" s="50">
        <v>2564</v>
      </c>
      <c r="B23" s="47">
        <v>210.65760724187254</v>
      </c>
      <c r="C23" s="47">
        <v>39.93710910062127</v>
      </c>
      <c r="D23" s="47">
        <v>6.732183782436936</v>
      </c>
      <c r="E23" s="47">
        <v>1221.5060930593352</v>
      </c>
      <c r="F23" s="47">
        <v>522.1414928393859</v>
      </c>
      <c r="G23" s="47">
        <v>10024.786544088454</v>
      </c>
      <c r="H23" s="47">
        <v>4062.0304770215685</v>
      </c>
      <c r="I23" s="47">
        <v>1704.4836002848099</v>
      </c>
      <c r="J23" s="47">
        <v>368.4302813765743</v>
      </c>
      <c r="K23" s="47">
        <v>7.612772086135258</v>
      </c>
      <c r="L23" s="47">
        <v>5.196936343548485</v>
      </c>
      <c r="M23" s="47">
        <v>5.634569681956321</v>
      </c>
      <c r="N23" s="43">
        <f t="shared" si="0"/>
        <v>20743.149666906702</v>
      </c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</row>
    <row r="24" spans="1:25" ht="20.25" customHeight="1">
      <c r="A24" s="50">
        <v>2565</v>
      </c>
      <c r="B24" s="47">
        <v>99.51618529350957</v>
      </c>
      <c r="C24" s="47">
        <v>3671.0492715275914</v>
      </c>
      <c r="D24" s="47">
        <v>74.90064148220333</v>
      </c>
      <c r="E24" s="47">
        <v>337.84893002200766</v>
      </c>
      <c r="F24" s="47">
        <v>1296.4789464866037</v>
      </c>
      <c r="G24" s="47">
        <v>6062.897628495662</v>
      </c>
      <c r="H24" s="47">
        <v>7333.484990537211</v>
      </c>
      <c r="I24" s="47">
        <v>581.1300871517129</v>
      </c>
      <c r="J24" s="47">
        <v>267.78486555973365</v>
      </c>
      <c r="K24" s="47">
        <v>81.87522281744343</v>
      </c>
      <c r="L24" s="47">
        <v>29.11136022896265</v>
      </c>
      <c r="M24" s="47">
        <v>13.304295969048402</v>
      </c>
      <c r="N24" s="43">
        <f t="shared" si="0"/>
        <v>22414.38242557169</v>
      </c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</row>
    <row r="25" spans="1:25" ht="20.25" customHeight="1">
      <c r="A25" s="50">
        <v>2566</v>
      </c>
      <c r="B25" s="47">
        <v>42.07771382130739</v>
      </c>
      <c r="C25" s="47">
        <v>289.2338881834028</v>
      </c>
      <c r="D25" s="47">
        <v>64.46615995706749</v>
      </c>
      <c r="E25" s="47">
        <v>334.8070205024711</v>
      </c>
      <c r="F25" s="47">
        <v>346.7108549088326</v>
      </c>
      <c r="G25" s="47">
        <v>7942.765839004727</v>
      </c>
      <c r="H25" s="47">
        <v>6215.095875873441</v>
      </c>
      <c r="I25" s="47">
        <v>1553.588444130612</v>
      </c>
      <c r="J25" s="47">
        <v>457.63208672388043</v>
      </c>
      <c r="K25" s="47">
        <v>204.53880911951964</v>
      </c>
      <c r="L25" s="47">
        <v>136.22640304214286</v>
      </c>
      <c r="M25" s="47">
        <v>152.8225785912282</v>
      </c>
      <c r="N25" s="43">
        <v>17739.965673858635</v>
      </c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</row>
    <row r="26" spans="1:25" ht="20.25" customHeight="1">
      <c r="A26" s="50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8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</row>
    <row r="27" spans="1:25" ht="20.25" customHeight="1">
      <c r="A27" s="51" t="s">
        <v>17</v>
      </c>
      <c r="B27" s="52">
        <f>+MAX(B8:B26)</f>
        <v>395.03331776800155</v>
      </c>
      <c r="C27" s="52">
        <f>+MAX(C8:C26)</f>
        <v>20237.19269489334</v>
      </c>
      <c r="D27" s="52">
        <f>+MAX(D8:D26)</f>
        <v>4424.028298118216</v>
      </c>
      <c r="E27" s="52">
        <f>+MAX(E8:E26)</f>
        <v>1515.331051130783</v>
      </c>
      <c r="F27" s="52">
        <f>+MAX(F8:F26)</f>
        <v>7121.938235226757</v>
      </c>
      <c r="G27" s="52">
        <f>+MAX(G8:G26)</f>
        <v>34288.0091632271</v>
      </c>
      <c r="H27" s="52">
        <f>+MAX(H8:H26)</f>
        <v>19851.21491748885</v>
      </c>
      <c r="I27" s="52">
        <f>+MAX(I8:I26)</f>
        <v>4870.590054917437</v>
      </c>
      <c r="J27" s="52">
        <f>+MAX(J8:J26)</f>
        <v>2696.044743464209</v>
      </c>
      <c r="K27" s="52">
        <f>+MAX(K8:K26)</f>
        <v>804.7671837967328</v>
      </c>
      <c r="L27" s="52">
        <f>+MAX(L8:L26)</f>
        <v>201.386739649823</v>
      </c>
      <c r="M27" s="52">
        <f>+MAX(M8:M26)</f>
        <v>152.8225785912282</v>
      </c>
      <c r="N27" s="53">
        <f>+MAX(N8:N26)</f>
        <v>91008.97492841377</v>
      </c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</row>
    <row r="28" spans="1:25" ht="20.25" customHeight="1">
      <c r="A28" s="51" t="s">
        <v>18</v>
      </c>
      <c r="B28" s="52">
        <f>+AVERAGE(B8:B26)</f>
        <v>82.03043671633439</v>
      </c>
      <c r="C28" s="52">
        <f>+AVERAGE(C8:C26)</f>
        <v>1827.9228888076036</v>
      </c>
      <c r="D28" s="52">
        <f>+AVERAGE(D8:D26)</f>
        <v>628.6493804968266</v>
      </c>
      <c r="E28" s="52">
        <f>+AVERAGE(E8:E26)</f>
        <v>435.30826556800474</v>
      </c>
      <c r="F28" s="52">
        <f>+AVERAGE(F8:F26)</f>
        <v>1631.1343997382523</v>
      </c>
      <c r="G28" s="52">
        <f>+AVERAGE(G8:G26)</f>
        <v>7537.598737545087</v>
      </c>
      <c r="H28" s="52">
        <f>+AVERAGE(H8:H26)</f>
        <v>5259.8706662989325</v>
      </c>
      <c r="I28" s="52">
        <f>+AVERAGE(I8:I26)</f>
        <v>1417.5921476632875</v>
      </c>
      <c r="J28" s="52">
        <f>+AVERAGE(J8:J26)</f>
        <v>530.7799533626395</v>
      </c>
      <c r="K28" s="52">
        <f>+AVERAGE(K8:K26)</f>
        <v>170.45149822237389</v>
      </c>
      <c r="L28" s="52">
        <f>+AVERAGE(L8:L26)</f>
        <v>46.173449237778215</v>
      </c>
      <c r="M28" s="52">
        <f>+AVERAGE(M8:M26)</f>
        <v>46.260566194711046</v>
      </c>
      <c r="N28" s="53">
        <f>+AVERAGE(N8:N26)</f>
        <v>22028.716834296276</v>
      </c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</row>
    <row r="29" spans="1:25" ht="20.25" customHeight="1">
      <c r="A29" s="51" t="s">
        <v>19</v>
      </c>
      <c r="B29" s="52">
        <f>+MIN(B8:B26)</f>
        <v>3.1556103253849352</v>
      </c>
      <c r="C29" s="52">
        <f>+MIN(C8:C26)</f>
        <v>5.838778884905079</v>
      </c>
      <c r="D29" s="52">
        <f>+MIN(D8:D26)</f>
        <v>6.732183782436936</v>
      </c>
      <c r="E29" s="52">
        <f>+MIN(E8:E26)</f>
        <v>10.855824156757313</v>
      </c>
      <c r="F29" s="52">
        <f>+MIN(F8:F26)</f>
        <v>217.18056238603478</v>
      </c>
      <c r="G29" s="52">
        <f>+MIN(G8:G26)</f>
        <v>407.3798450594916</v>
      </c>
      <c r="H29" s="52">
        <f>+MIN(H8:H26)</f>
        <v>112.46460418460295</v>
      </c>
      <c r="I29" s="52">
        <f>+MIN(I8:I26)</f>
        <v>133.9941242286198</v>
      </c>
      <c r="J29" s="52">
        <f>+MIN(J8:J26)</f>
        <v>8.523553519435367</v>
      </c>
      <c r="K29" s="52">
        <f>+MIN(K8:K26)</f>
        <v>7.612772086135258</v>
      </c>
      <c r="L29" s="52">
        <f>+MIN(L8:L26)</f>
        <v>1.8238322642383138</v>
      </c>
      <c r="M29" s="52">
        <f>+MIN(M8:M26)</f>
        <v>1.9257772352284483</v>
      </c>
      <c r="N29" s="53">
        <f>+MIN(N8:N26)</f>
        <v>4671.521245010469</v>
      </c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</row>
    <row r="30" spans="1:25" ht="20.25" customHeight="1">
      <c r="A30" s="54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6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</row>
    <row r="31" spans="1:25" ht="20.25" customHeight="1">
      <c r="A31" s="57"/>
      <c r="B31" s="58" t="s">
        <v>20</v>
      </c>
      <c r="C31" s="59"/>
      <c r="D31" s="59"/>
      <c r="E31" s="74" t="s">
        <v>21</v>
      </c>
      <c r="F31" s="74"/>
      <c r="G31" s="74"/>
      <c r="H31" s="74"/>
      <c r="I31" s="69" t="s">
        <v>22</v>
      </c>
      <c r="J31" s="75">
        <f>N28</f>
        <v>22028.716834296276</v>
      </c>
      <c r="K31" s="75"/>
      <c r="L31" s="69" t="s">
        <v>22</v>
      </c>
      <c r="M31" s="60">
        <f>J31/J32</f>
        <v>44.68299560709184</v>
      </c>
      <c r="N31" s="61" t="s">
        <v>26</v>
      </c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</row>
    <row r="32" spans="1:25" ht="20.25" customHeight="1">
      <c r="A32" s="57"/>
      <c r="B32" s="59"/>
      <c r="C32" s="59"/>
      <c r="D32" s="59"/>
      <c r="E32" s="59"/>
      <c r="F32" s="74" t="s">
        <v>23</v>
      </c>
      <c r="G32" s="74"/>
      <c r="H32" s="59"/>
      <c r="I32" s="59"/>
      <c r="J32" s="75">
        <f>Q3</f>
        <v>493</v>
      </c>
      <c r="K32" s="75"/>
      <c r="L32" s="59"/>
      <c r="M32" s="59"/>
      <c r="N32" s="61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</row>
    <row r="33" spans="1:25" ht="20.25" customHeight="1">
      <c r="A33" s="54" t="s">
        <v>16</v>
      </c>
      <c r="B33" s="62" t="s">
        <v>16</v>
      </c>
      <c r="C33" s="62" t="s">
        <v>16</v>
      </c>
      <c r="D33" s="62" t="s">
        <v>16</v>
      </c>
      <c r="E33" s="62" t="s">
        <v>16</v>
      </c>
      <c r="F33" s="62" t="s">
        <v>16</v>
      </c>
      <c r="G33" s="62" t="s">
        <v>16</v>
      </c>
      <c r="H33" s="62" t="s">
        <v>16</v>
      </c>
      <c r="I33" s="62" t="s">
        <v>16</v>
      </c>
      <c r="J33" s="62" t="s">
        <v>16</v>
      </c>
      <c r="K33" s="62" t="s">
        <v>16</v>
      </c>
      <c r="L33" s="62" t="s">
        <v>16</v>
      </c>
      <c r="M33" s="62" t="s">
        <v>16</v>
      </c>
      <c r="N33" s="56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</row>
    <row r="34" spans="1:25" ht="20.25" customHeight="1">
      <c r="A34" s="63"/>
      <c r="B34" s="64"/>
      <c r="C34" s="65" t="s">
        <v>32</v>
      </c>
      <c r="D34" s="66"/>
      <c r="E34" s="64"/>
      <c r="F34" s="64"/>
      <c r="G34" s="64"/>
      <c r="H34" s="64"/>
      <c r="I34" s="64"/>
      <c r="J34" s="64"/>
      <c r="K34" s="64"/>
      <c r="L34" s="64"/>
      <c r="M34" s="64"/>
      <c r="N34" s="67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</row>
    <row r="35" spans="2:14" ht="18"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</row>
    <row r="36" spans="2:14" ht="18"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</row>
    <row r="39" spans="2:13" ht="18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</row>
  </sheetData>
  <sheetProtection/>
  <mergeCells count="5">
    <mergeCell ref="E31:H31"/>
    <mergeCell ref="J31:K31"/>
    <mergeCell ref="F32:G32"/>
    <mergeCell ref="J32:K32"/>
    <mergeCell ref="L3:N3"/>
  </mergeCells>
  <printOptions/>
  <pageMargins left="1.141732283464567" right="0" top="0.984251968503937" bottom="0.1968503937007874" header="0.5118110236220472" footer="0.03937007874015748"/>
  <pageSetup horizontalDpi="300" verticalDpi="300" orientation="portrait" paperSize="9" scale="95" r:id="rId2"/>
  <headerFooter alignWithMargins="0">
    <oddHeader>&amp;R&amp;"Angsana New,ตัวหนา"&amp;16 45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Q15" sqref="Q15"/>
    </sheetView>
  </sheetViews>
  <sheetFormatPr defaultColWidth="9.00390625" defaultRowHeight="20.25"/>
  <cols>
    <col min="1" max="1" width="9.00390625" style="3" customWidth="1"/>
    <col min="2" max="2" width="9.125" style="3" bestFit="1" customWidth="1"/>
    <col min="3" max="4" width="9.375" style="3" bestFit="1" customWidth="1"/>
    <col min="5" max="5" width="9.125" style="3" bestFit="1" customWidth="1"/>
    <col min="6" max="6" width="9.375" style="3" bestFit="1" customWidth="1"/>
    <col min="7" max="8" width="10.375" style="3" bestFit="1" customWidth="1"/>
    <col min="9" max="10" width="9.375" style="3" bestFit="1" customWidth="1"/>
    <col min="11" max="13" width="9.125" style="3" bestFit="1" customWidth="1"/>
    <col min="14" max="14" width="10.375" style="3" bestFit="1" customWidth="1"/>
    <col min="15" max="16384" width="9.00390625" style="3" customWidth="1"/>
  </cols>
  <sheetData>
    <row r="1" spans="1:14" ht="27">
      <c r="A1" s="77" t="s">
        <v>24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ht="24.75" customHeight="1">
      <c r="A2" s="6" t="s">
        <v>29</v>
      </c>
      <c r="C2" s="7"/>
      <c r="D2" s="7"/>
      <c r="E2" s="7"/>
      <c r="F2" s="7"/>
      <c r="G2" s="7"/>
      <c r="H2" s="7"/>
      <c r="I2" s="7"/>
      <c r="J2" s="4"/>
      <c r="L2" s="28" t="s">
        <v>28</v>
      </c>
      <c r="M2" s="28"/>
      <c r="N2" s="8"/>
    </row>
    <row r="3" spans="1:14" ht="24.75" customHeight="1">
      <c r="A3" s="5"/>
      <c r="B3" s="6"/>
      <c r="C3" s="7"/>
      <c r="D3" s="7"/>
      <c r="E3" s="7"/>
      <c r="F3" s="7"/>
      <c r="G3" s="7"/>
      <c r="H3" s="7"/>
      <c r="I3" s="7"/>
      <c r="J3" s="9"/>
      <c r="K3" s="10"/>
      <c r="L3" s="10"/>
      <c r="M3" s="10"/>
      <c r="N3" s="11"/>
    </row>
    <row r="4" spans="1:14" ht="23.25" customHeight="1">
      <c r="A4" s="12"/>
      <c r="B4" s="13"/>
      <c r="C4" s="13"/>
      <c r="D4" s="13"/>
      <c r="E4" s="13"/>
      <c r="F4" s="13"/>
      <c r="G4" s="13"/>
      <c r="H4" s="13"/>
      <c r="I4" s="13"/>
      <c r="J4" s="14"/>
      <c r="K4" s="13"/>
      <c r="L4" s="13"/>
      <c r="M4" s="13"/>
      <c r="N4" s="15" t="s">
        <v>1</v>
      </c>
    </row>
    <row r="5" spans="1:14" ht="23.25" customHeight="1">
      <c r="A5" s="16" t="s">
        <v>2</v>
      </c>
      <c r="B5" s="17" t="s">
        <v>3</v>
      </c>
      <c r="C5" s="17" t="s">
        <v>4</v>
      </c>
      <c r="D5" s="17" t="s">
        <v>5</v>
      </c>
      <c r="E5" s="17" t="s">
        <v>6</v>
      </c>
      <c r="F5" s="17" t="s">
        <v>7</v>
      </c>
      <c r="G5" s="17" t="s">
        <v>8</v>
      </c>
      <c r="H5" s="17" t="s">
        <v>9</v>
      </c>
      <c r="I5" s="17" t="s">
        <v>10</v>
      </c>
      <c r="J5" s="17" t="s">
        <v>11</v>
      </c>
      <c r="K5" s="17" t="s">
        <v>12</v>
      </c>
      <c r="L5" s="17" t="s">
        <v>13</v>
      </c>
      <c r="M5" s="17" t="s">
        <v>14</v>
      </c>
      <c r="N5" s="18" t="s">
        <v>15</v>
      </c>
    </row>
    <row r="6" spans="1:14" ht="23.25" customHeight="1">
      <c r="A6" s="19" t="s">
        <v>16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1" t="s">
        <v>30</v>
      </c>
    </row>
    <row r="7" spans="1:14" ht="21">
      <c r="A7" s="22">
        <v>2555</v>
      </c>
      <c r="B7" s="23">
        <v>116.39011992624418</v>
      </c>
      <c r="C7" s="23">
        <v>658.7873109453219</v>
      </c>
      <c r="D7" s="23">
        <v>89.47445019827731</v>
      </c>
      <c r="E7" s="23">
        <v>309.3416381952803</v>
      </c>
      <c r="F7" s="23">
        <v>466.9233298174134</v>
      </c>
      <c r="G7" s="23">
        <v>3598.9435057754386</v>
      </c>
      <c r="H7" s="23">
        <v>1602.7775805352098</v>
      </c>
      <c r="I7" s="23">
        <v>479.2649885512736</v>
      </c>
      <c r="J7" s="23">
        <v>110.33335197776748</v>
      </c>
      <c r="K7" s="23">
        <v>24.21584924403899</v>
      </c>
      <c r="L7" s="23">
        <v>12.589612499063106</v>
      </c>
      <c r="M7" s="23">
        <v>17.956683898653424</v>
      </c>
      <c r="N7" s="24">
        <v>7486.998421563983</v>
      </c>
    </row>
    <row r="8" spans="1:14" ht="21">
      <c r="A8" s="22">
        <v>2556</v>
      </c>
      <c r="B8" s="23">
        <v>29.242890407914842</v>
      </c>
      <c r="C8" s="23">
        <v>67.31633878678377</v>
      </c>
      <c r="D8" s="23">
        <v>59.4936890487899</v>
      </c>
      <c r="E8" s="23">
        <v>334.48543202728445</v>
      </c>
      <c r="F8" s="23">
        <v>783.5812806894722</v>
      </c>
      <c r="G8" s="23">
        <v>1346.4082084958889</v>
      </c>
      <c r="H8" s="23">
        <v>2255.0807312904835</v>
      </c>
      <c r="I8" s="23">
        <v>389.97766494271286</v>
      </c>
      <c r="J8" s="23">
        <v>85.45635664518166</v>
      </c>
      <c r="K8" s="23">
        <v>15.848215893229138</v>
      </c>
      <c r="L8" s="23">
        <v>3.915333095843022</v>
      </c>
      <c r="M8" s="23">
        <v>6.550788640944204</v>
      </c>
      <c r="N8" s="24">
        <v>5377.356929964529</v>
      </c>
    </row>
    <row r="9" spans="1:14" ht="21">
      <c r="A9" s="22">
        <v>2557</v>
      </c>
      <c r="B9" s="23">
        <v>30.889651801458093</v>
      </c>
      <c r="C9" s="23">
        <v>567.0317197629564</v>
      </c>
      <c r="D9" s="23">
        <v>107.79603101599925</v>
      </c>
      <c r="E9" s="23">
        <v>52.63629621790149</v>
      </c>
      <c r="F9" s="23">
        <v>453.93529380856745</v>
      </c>
      <c r="G9" s="23">
        <v>1589.6700761164136</v>
      </c>
      <c r="H9" s="23">
        <v>531.6029317331479</v>
      </c>
      <c r="I9" s="23">
        <v>325.8570377185085</v>
      </c>
      <c r="J9" s="23">
        <v>35.43911167695722</v>
      </c>
      <c r="K9" s="23">
        <v>184.2255772633818</v>
      </c>
      <c r="L9" s="23">
        <v>9.549990803039087</v>
      </c>
      <c r="M9" s="23">
        <v>14.028654906100677</v>
      </c>
      <c r="N9" s="24">
        <v>3902.6623728244313</v>
      </c>
    </row>
    <row r="10" spans="1:14" ht="21">
      <c r="A10" s="22">
        <v>2558</v>
      </c>
      <c r="B10" s="23">
        <v>26.435842169848744</v>
      </c>
      <c r="C10" s="23">
        <v>93.12407834189442</v>
      </c>
      <c r="D10" s="23">
        <v>53.794824957877935</v>
      </c>
      <c r="E10" s="23">
        <v>73.05758078899602</v>
      </c>
      <c r="F10" s="23">
        <v>1016.0433774276445</v>
      </c>
      <c r="G10" s="23">
        <v>407.3798450594916</v>
      </c>
      <c r="H10" s="23">
        <v>242.56964696600852</v>
      </c>
      <c r="I10" s="23">
        <v>133.9941242286198</v>
      </c>
      <c r="J10" s="23">
        <v>19.903366182716073</v>
      </c>
      <c r="K10" s="23">
        <v>13.76623644823225</v>
      </c>
      <c r="L10" s="23">
        <v>15.272514199503387</v>
      </c>
      <c r="M10" s="23">
        <v>18.17980823963617</v>
      </c>
      <c r="N10" s="24">
        <v>2113.521245010469</v>
      </c>
    </row>
    <row r="11" spans="1:14" ht="21">
      <c r="A11" s="22">
        <v>2559</v>
      </c>
      <c r="B11" s="23">
        <v>13.316906478254607</v>
      </c>
      <c r="C11" s="23">
        <v>5.838778884905079</v>
      </c>
      <c r="D11" s="23">
        <v>1118.500221218022</v>
      </c>
      <c r="E11" s="23">
        <v>1515.331051130783</v>
      </c>
      <c r="F11" s="23">
        <v>651.3644104575185</v>
      </c>
      <c r="G11" s="23">
        <v>5936.76258513155</v>
      </c>
      <c r="H11" s="23">
        <v>1451.5279551228837</v>
      </c>
      <c r="I11" s="23">
        <v>1702.2017620692168</v>
      </c>
      <c r="J11" s="23">
        <v>8.930771865372614</v>
      </c>
      <c r="K11" s="23">
        <v>56.43811968119932</v>
      </c>
      <c r="L11" s="23">
        <v>1.8238322642383138</v>
      </c>
      <c r="M11" s="23">
        <v>1.9257772352284483</v>
      </c>
      <c r="N11" s="24">
        <v>12463.962171539171</v>
      </c>
    </row>
    <row r="12" spans="1:14" ht="21">
      <c r="A12" s="22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4"/>
    </row>
    <row r="13" spans="1:14" ht="21">
      <c r="A13" s="25" t="s">
        <v>18</v>
      </c>
      <c r="B13" s="26">
        <f>AVERAGE(B7:B11)</f>
        <v>43.25508215674409</v>
      </c>
      <c r="C13" s="26">
        <f aca="true" t="shared" si="0" ref="C13:M13">AVERAGE(C7:C11)</f>
        <v>278.41964534437227</v>
      </c>
      <c r="D13" s="26">
        <f t="shared" si="0"/>
        <v>285.8118432877933</v>
      </c>
      <c r="E13" s="26">
        <f t="shared" si="0"/>
        <v>456.9703996720491</v>
      </c>
      <c r="F13" s="26">
        <f t="shared" si="0"/>
        <v>674.3695384401232</v>
      </c>
      <c r="G13" s="26">
        <f t="shared" si="0"/>
        <v>2575.8328441157564</v>
      </c>
      <c r="H13" s="26">
        <f t="shared" si="0"/>
        <v>1216.7117691295468</v>
      </c>
      <c r="I13" s="26">
        <f t="shared" si="0"/>
        <v>606.2591155020663</v>
      </c>
      <c r="J13" s="26">
        <f t="shared" si="0"/>
        <v>52.01259166959901</v>
      </c>
      <c r="K13" s="26">
        <f t="shared" si="0"/>
        <v>58.898799706016305</v>
      </c>
      <c r="L13" s="26">
        <f t="shared" si="0"/>
        <v>8.630256572337384</v>
      </c>
      <c r="M13" s="26">
        <f t="shared" si="0"/>
        <v>11.728342584112585</v>
      </c>
      <c r="N13" s="27">
        <f>SUM(B13:M13)</f>
        <v>6268.900228180517</v>
      </c>
    </row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Powernet</cp:lastModifiedBy>
  <cp:lastPrinted>2022-06-02T07:34:31Z</cp:lastPrinted>
  <dcterms:created xsi:type="dcterms:W3CDTF">2008-07-24T03:51:59Z</dcterms:created>
  <dcterms:modified xsi:type="dcterms:W3CDTF">2024-06-17T06:14:40Z</dcterms:modified>
  <cp:category/>
  <cp:version/>
  <cp:contentType/>
  <cp:contentStatus/>
</cp:coreProperties>
</file>