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7935" activeTab="0"/>
  </bookViews>
  <sheets>
    <sheet name="P82" sheetId="1" r:id="rId1"/>
    <sheet name="เฉลี่ย5ปี" sheetId="2" r:id="rId2"/>
  </sheets>
  <definedNames/>
  <calcPr fullCalcOnLoad="1"/>
</workbook>
</file>

<file path=xl/sharedStrings.xml><?xml version="1.0" encoding="utf-8"?>
<sst xmlns="http://schemas.openxmlformats.org/spreadsheetml/2006/main" count="68" uniqueCount="37">
  <si>
    <t>ปริมาณตะกอนรายเดือน - ตัน</t>
  </si>
  <si>
    <t xml:space="preserve">สถานี  </t>
  </si>
  <si>
    <t>พื้นที่รับน้ำ</t>
  </si>
  <si>
    <t>ตร.กม.</t>
  </si>
  <si>
    <t xml:space="preserve">แม่น้ำ  </t>
  </si>
  <si>
    <t>ปริมาณตะกอน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</si>
  <si>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</si>
  <si>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</si>
  <si>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</si>
  <si>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</si>
  <si>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</si>
  <si>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</si>
  <si>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</si>
  <si>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</si>
  <si>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</si>
  <si>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</si>
  <si>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</si>
  <si>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</si>
  <si>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</si>
  <si>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</si>
  <si>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 xml:space="preserve"> </t>
  </si>
  <si>
    <t>สูงสุด</t>
  </si>
  <si>
    <t>เฉลี่ย</t>
  </si>
  <si>
    <t>ต่ำสุด</t>
  </si>
  <si>
    <t>Sediment  Yield  :</t>
  </si>
  <si>
    <t>ปริมาณตะกอนรายปีเฉลี่ย</t>
  </si>
  <si>
    <t>=</t>
  </si>
  <si>
    <t>D.A.</t>
  </si>
  <si>
    <t>:  บ้านสบวิน  อ.แม่วาง  จ.เชียงใหม่</t>
  </si>
  <si>
    <t>:  น้ำแม่วาง  (P.82)</t>
  </si>
  <si>
    <t>100ตัน</t>
  </si>
  <si>
    <t>เฉลี่ยตะกอน5ปี</t>
  </si>
  <si>
    <t>ตัน</t>
  </si>
  <si>
    <t>ตัน/ตร.กม.</t>
  </si>
  <si>
    <r>
      <t>หมายเหตุ</t>
    </r>
    <r>
      <rPr>
        <sz val="12"/>
        <rFont val="TH SarabunPSK"/>
        <family val="2"/>
      </rPr>
      <t xml:space="preserve">   1. ปีน้ำเริ่มตั้งแต่ 1 เม.ย. ถึง 31 มี.ค. ของปีต่อไป</t>
    </r>
  </si>
  <si>
    <t>พื้นที่รับน้ำ 389 ตร.กม.</t>
  </si>
  <si>
    <t>น้ำแม่วาง สถานี P.82 บ้านสบวิน อ.แม่วาง จ.เชียงใหม่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</si>
</sst>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0.00_)"/>
    <numFmt numFmtId="210" formatCode="0_)"/>
    <numFmt numFmtId="211" formatCode="0.000"/>
    <numFmt numFmtId="212" formatCode="0.0"/>
    <numFmt numFmtId="213" formatCode="#,##0.0"/>
    <numFmt numFmtId="214" formatCode="#,##0.000"/>
    <numFmt numFmtId="215" formatCode="0.0000"/>
  </numFmts>
  <fonts count="50">
    <font>
      <sz val="14"/>
      <name val="EucrosiaUPC"/>
      <family val="0"/>
    </font>
    <font>
      <b/>
      <sz val="14"/>
      <name val="EucrosiaUPC"/>
      <family val="0"/>
    </font>
    <font>
      <i/>
      <sz val="14"/>
      <name val="EucrosiaUPC"/>
      <family val="0"/>
    </font>
    <font>
      <b/>
      <i/>
      <sz val="14"/>
      <name val="EucrosiaUPC"/>
      <family val="0"/>
    </font>
    <font>
      <sz val="14"/>
      <name val="Cordia New"/>
      <family val="2"/>
    </font>
    <font>
      <sz val="14"/>
      <name val="DilleniaUPC"/>
      <family val="1"/>
    </font>
    <font>
      <sz val="14"/>
      <name val="AngsanaUPC"/>
      <family val="1"/>
    </font>
    <font>
      <sz val="16"/>
      <name val="DilleniaUPC"/>
      <family val="1"/>
    </font>
    <font>
      <sz val="10"/>
      <name val="DilleniaUPC"/>
      <family val="1"/>
    </font>
    <font>
      <sz val="18"/>
      <name val="EucrosiaUPC"/>
      <family val="1"/>
    </font>
    <font>
      <sz val="14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u val="single"/>
      <sz val="12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43" applyFont="1">
      <alignment/>
      <protection/>
    </xf>
    <xf numFmtId="0" fontId="7" fillId="0" borderId="0" xfId="0" applyFont="1" applyAlignment="1">
      <alignment/>
    </xf>
    <xf numFmtId="3" fontId="7" fillId="0" borderId="0" xfId="43" applyNumberFormat="1" applyFont="1" applyAlignment="1">
      <alignment horizontal="center"/>
      <protection/>
    </xf>
    <xf numFmtId="2" fontId="7" fillId="0" borderId="0" xfId="0" applyNumberFormat="1" applyFont="1" applyAlignment="1">
      <alignment horizontal="center"/>
    </xf>
    <xf numFmtId="0" fontId="7" fillId="0" borderId="10" xfId="0" applyFont="1" applyBorder="1" applyAlignment="1" applyProtection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14" xfId="0" applyNumberForma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2" fontId="5" fillId="0" borderId="17" xfId="42" applyNumberFormat="1" applyFont="1" applyBorder="1" applyAlignment="1">
      <alignment horizontal="centerContinuous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>
      <alignment/>
    </xf>
    <xf numFmtId="2" fontId="5" fillId="0" borderId="19" xfId="0" applyNumberFormat="1" applyFont="1" applyBorder="1" applyAlignment="1">
      <alignment/>
    </xf>
    <xf numFmtId="0" fontId="5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4" fontId="0" fillId="0" borderId="22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4" fontId="0" fillId="0" borderId="25" xfId="0" applyNumberFormat="1" applyBorder="1" applyAlignment="1">
      <alignment/>
    </xf>
    <xf numFmtId="0" fontId="0" fillId="0" borderId="26" xfId="0" applyFont="1" applyBorder="1" applyAlignment="1">
      <alignment horizontal="right"/>
    </xf>
    <xf numFmtId="4" fontId="0" fillId="0" borderId="27" xfId="0" applyNumberFormat="1" applyBorder="1" applyAlignment="1">
      <alignment/>
    </xf>
    <xf numFmtId="4" fontId="0" fillId="0" borderId="28" xfId="0" applyNumberFormat="1" applyBorder="1" applyAlignment="1">
      <alignment/>
    </xf>
    <xf numFmtId="2" fontId="10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2" fontId="11" fillId="0" borderId="0" xfId="0" applyNumberFormat="1" applyFont="1" applyAlignment="1">
      <alignment horizontal="centerContinuous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 applyProtection="1">
      <alignment horizontal="left"/>
      <protection/>
    </xf>
    <xf numFmtId="0" fontId="13" fillId="0" borderId="0" xfId="43" applyFont="1">
      <alignment/>
      <protection/>
    </xf>
    <xf numFmtId="0" fontId="13" fillId="0" borderId="0" xfId="0" applyFont="1" applyAlignment="1">
      <alignment horizontal="center"/>
    </xf>
    <xf numFmtId="3" fontId="13" fillId="0" borderId="0" xfId="43" applyNumberFormat="1" applyFont="1" applyAlignment="1">
      <alignment horizontal="center"/>
      <protection/>
    </xf>
    <xf numFmtId="2" fontId="13" fillId="0" borderId="0" xfId="0" applyNumberFormat="1" applyFont="1" applyAlignment="1">
      <alignment horizontal="center"/>
    </xf>
    <xf numFmtId="0" fontId="13" fillId="0" borderId="10" xfId="0" applyFont="1" applyBorder="1" applyAlignment="1" applyProtection="1">
      <alignment horizontal="left"/>
      <protection/>
    </xf>
    <xf numFmtId="0" fontId="13" fillId="0" borderId="29" xfId="0" applyFont="1" applyBorder="1" applyAlignment="1">
      <alignment/>
    </xf>
    <xf numFmtId="0" fontId="13" fillId="0" borderId="30" xfId="0" applyFont="1" applyBorder="1" applyAlignment="1">
      <alignment/>
    </xf>
    <xf numFmtId="2" fontId="13" fillId="0" borderId="31" xfId="42" applyNumberFormat="1" applyFont="1" applyBorder="1" applyAlignment="1">
      <alignment horizontal="centerContinuous"/>
      <protection/>
    </xf>
    <xf numFmtId="0" fontId="13" fillId="0" borderId="32" xfId="0" applyFont="1" applyBorder="1" applyAlignment="1" applyProtection="1">
      <alignment horizontal="center"/>
      <protection/>
    </xf>
    <xf numFmtId="0" fontId="13" fillId="0" borderId="33" xfId="0" applyFont="1" applyBorder="1" applyAlignment="1" applyProtection="1">
      <alignment horizontal="center"/>
      <protection/>
    </xf>
    <xf numFmtId="0" fontId="13" fillId="0" borderId="34" xfId="0" applyFont="1" applyBorder="1" applyAlignment="1" applyProtection="1">
      <alignment horizontal="center"/>
      <protection/>
    </xf>
    <xf numFmtId="0" fontId="13" fillId="0" borderId="35" xfId="0" applyFont="1" applyBorder="1" applyAlignment="1" applyProtection="1">
      <alignment horizontal="center"/>
      <protection/>
    </xf>
    <xf numFmtId="0" fontId="13" fillId="0" borderId="36" xfId="0" applyFont="1" applyBorder="1" applyAlignment="1" applyProtection="1">
      <alignment horizontal="center"/>
      <protection/>
    </xf>
    <xf numFmtId="0" fontId="13" fillId="0" borderId="37" xfId="0" applyFont="1" applyBorder="1" applyAlignment="1" applyProtection="1">
      <alignment horizontal="center"/>
      <protection/>
    </xf>
    <xf numFmtId="4" fontId="13" fillId="0" borderId="33" xfId="0" applyNumberFormat="1" applyFont="1" applyBorder="1" applyAlignment="1">
      <alignment horizontal="right"/>
    </xf>
    <xf numFmtId="4" fontId="13" fillId="0" borderId="34" xfId="0" applyNumberFormat="1" applyFont="1" applyBorder="1" applyAlignment="1">
      <alignment horizontal="right"/>
    </xf>
    <xf numFmtId="0" fontId="13" fillId="0" borderId="3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9" xfId="0" applyFont="1" applyBorder="1" applyAlignment="1">
      <alignment/>
    </xf>
    <xf numFmtId="4" fontId="13" fillId="0" borderId="33" xfId="0" applyNumberFormat="1" applyFont="1" applyBorder="1" applyAlignment="1">
      <alignment/>
    </xf>
    <xf numFmtId="0" fontId="13" fillId="0" borderId="32" xfId="0" applyFont="1" applyBorder="1" applyAlignment="1">
      <alignment horizontal="center"/>
    </xf>
    <xf numFmtId="209" fontId="13" fillId="0" borderId="0" xfId="0" applyNumberFormat="1" applyFont="1" applyAlignment="1" applyProtection="1">
      <alignment/>
      <protection/>
    </xf>
    <xf numFmtId="210" fontId="13" fillId="0" borderId="40" xfId="0" applyNumberFormat="1" applyFont="1" applyBorder="1" applyAlignment="1" applyProtection="1">
      <alignment horizontal="center"/>
      <protection/>
    </xf>
    <xf numFmtId="4" fontId="13" fillId="0" borderId="41" xfId="0" applyNumberFormat="1" applyFont="1" applyBorder="1" applyAlignment="1" applyProtection="1">
      <alignment/>
      <protection/>
    </xf>
    <xf numFmtId="4" fontId="13" fillId="0" borderId="42" xfId="0" applyNumberFormat="1" applyFont="1" applyBorder="1" applyAlignment="1" applyProtection="1">
      <alignment/>
      <protection/>
    </xf>
    <xf numFmtId="210" fontId="13" fillId="0" borderId="43" xfId="0" applyNumberFormat="1" applyFont="1" applyBorder="1" applyAlignment="1" applyProtection="1">
      <alignment horizontal="center"/>
      <protection/>
    </xf>
    <xf numFmtId="209" fontId="13" fillId="0" borderId="44" xfId="0" applyNumberFormat="1" applyFont="1" applyBorder="1" applyAlignment="1" applyProtection="1">
      <alignment horizontal="left"/>
      <protection/>
    </xf>
    <xf numFmtId="209" fontId="13" fillId="0" borderId="45" xfId="0" applyNumberFormat="1" applyFont="1" applyBorder="1" applyAlignment="1" applyProtection="1">
      <alignment horizontal="center"/>
      <protection/>
    </xf>
    <xf numFmtId="0" fontId="13" fillId="0" borderId="43" xfId="0" applyFont="1" applyBorder="1" applyAlignment="1">
      <alignment/>
    </xf>
    <xf numFmtId="212" fontId="12" fillId="0" borderId="0" xfId="0" applyNumberFormat="1" applyFont="1" applyBorder="1" applyAlignment="1">
      <alignment horizontal="left"/>
    </xf>
    <xf numFmtId="212" fontId="13" fillId="0" borderId="0" xfId="0" applyNumberFormat="1" applyFont="1" applyBorder="1" applyAlignment="1">
      <alignment horizontal="centerContinuous"/>
    </xf>
    <xf numFmtId="2" fontId="13" fillId="0" borderId="0" xfId="0" applyNumberFormat="1" applyFont="1" applyBorder="1" applyAlignment="1">
      <alignment horizontal="center"/>
    </xf>
    <xf numFmtId="212" fontId="13" fillId="0" borderId="45" xfId="0" applyNumberFormat="1" applyFont="1" applyBorder="1" applyAlignment="1">
      <alignment horizontal="centerContinuous"/>
    </xf>
    <xf numFmtId="209" fontId="13" fillId="0" borderId="0" xfId="0" applyNumberFormat="1" applyFont="1" applyBorder="1" applyAlignment="1" applyProtection="1">
      <alignment horizontal="left"/>
      <protection/>
    </xf>
    <xf numFmtId="210" fontId="13" fillId="0" borderId="46" xfId="0" applyNumberFormat="1" applyFont="1" applyBorder="1" applyAlignment="1" applyProtection="1">
      <alignment horizontal="center"/>
      <protection/>
    </xf>
    <xf numFmtId="209" fontId="13" fillId="0" borderId="10" xfId="0" applyNumberFormat="1" applyFont="1" applyBorder="1" applyAlignment="1" applyProtection="1">
      <alignment horizontal="left"/>
      <protection/>
    </xf>
    <xf numFmtId="212" fontId="14" fillId="0" borderId="10" xfId="0" applyNumberFormat="1" applyFont="1" applyBorder="1" applyAlignment="1">
      <alignment horizontal="left"/>
    </xf>
    <xf numFmtId="209" fontId="14" fillId="0" borderId="10" xfId="0" applyNumberFormat="1" applyFont="1" applyBorder="1" applyAlignment="1" applyProtection="1">
      <alignment horizontal="left"/>
      <protection/>
    </xf>
    <xf numFmtId="209" fontId="13" fillId="0" borderId="47" xfId="0" applyNumberFormat="1" applyFont="1" applyBorder="1" applyAlignment="1" applyProtection="1">
      <alignment horizontal="center"/>
      <protection/>
    </xf>
    <xf numFmtId="3" fontId="13" fillId="0" borderId="0" xfId="0" applyNumberFormat="1" applyFont="1" applyBorder="1" applyAlignment="1">
      <alignment horizontal="right"/>
    </xf>
    <xf numFmtId="1" fontId="13" fillId="0" borderId="0" xfId="0" applyNumberFormat="1" applyFont="1" applyAlignment="1">
      <alignment/>
    </xf>
    <xf numFmtId="212" fontId="15" fillId="0" borderId="0" xfId="0" applyNumberFormat="1" applyFont="1" applyBorder="1" applyAlignment="1">
      <alignment horizontal="center"/>
    </xf>
    <xf numFmtId="212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กติ_sed" xfId="42"/>
    <cellStyle name="ปกติ_SEDP77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31</xdr:row>
      <xdr:rowOff>0</xdr:rowOff>
    </xdr:from>
    <xdr:to>
      <xdr:col>7</xdr:col>
      <xdr:colOff>276225</xdr:colOff>
      <xdr:row>31</xdr:row>
      <xdr:rowOff>0</xdr:rowOff>
    </xdr:to>
    <xdr:sp>
      <xdr:nvSpPr>
        <xdr:cNvPr id="1" name="Line 1"/>
        <xdr:cNvSpPr>
          <a:spLocks/>
        </xdr:cNvSpPr>
      </xdr:nvSpPr>
      <xdr:spPr>
        <a:xfrm>
          <a:off x="1885950" y="82105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  <xdr:twoCellAnchor>
    <xdr:from>
      <xdr:col>9</xdr:col>
      <xdr:colOff>28575</xdr:colOff>
      <xdr:row>31</xdr:row>
      <xdr:rowOff>0</xdr:rowOff>
    </xdr:from>
    <xdr:to>
      <xdr:col>10</xdr:col>
      <xdr:colOff>457200</xdr:colOff>
      <xdr:row>31</xdr:row>
      <xdr:rowOff>0</xdr:rowOff>
    </xdr:to>
    <xdr:sp>
      <xdr:nvSpPr>
        <xdr:cNvPr id="2" name="Line 2"/>
        <xdr:cNvSpPr>
          <a:spLocks/>
        </xdr:cNvSpPr>
      </xdr:nvSpPr>
      <xdr:spPr>
        <a:xfrm>
          <a:off x="4505325" y="821055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EucrosiaUPC"/>
              <a:ea typeface="EucrosiaUPC"/>
              <a:cs typeface="Eucros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tabSelected="1" zoomScalePageLayoutView="0" workbookViewId="0" topLeftCell="A1">
      <selection activeCell="M31" sqref="M31"/>
    </sheetView>
  </sheetViews>
  <sheetFormatPr defaultColWidth="9.00390625" defaultRowHeight="20.25"/>
  <cols>
    <col min="1" max="1" width="4.375" style="37" customWidth="1"/>
    <col min="2" max="4" width="6.125" style="38" customWidth="1"/>
    <col min="5" max="5" width="7.25390625" style="38" customWidth="1"/>
    <col min="6" max="6" width="7.00390625" style="38" customWidth="1"/>
    <col min="7" max="7" width="7.875" style="38" customWidth="1"/>
    <col min="8" max="8" width="6.875" style="38" customWidth="1"/>
    <col min="9" max="9" width="7.00390625" style="38" customWidth="1"/>
    <col min="10" max="12" width="6.125" style="38" customWidth="1"/>
    <col min="13" max="13" width="6.25390625" style="38" customWidth="1"/>
    <col min="14" max="14" width="12.125" style="38" customWidth="1"/>
    <col min="15" max="16384" width="9.00390625" style="37" customWidth="1"/>
  </cols>
  <sheetData>
    <row r="1" spans="1:14" s="35" customFormat="1" ht="21">
      <c r="A1" s="36" t="s">
        <v>0</v>
      </c>
      <c r="B1" s="33"/>
      <c r="C1" s="33"/>
      <c r="D1" s="33"/>
      <c r="E1" s="33"/>
      <c r="F1" s="34"/>
      <c r="G1" s="33"/>
      <c r="H1" s="33"/>
      <c r="I1" s="33"/>
      <c r="J1" s="33"/>
      <c r="K1" s="33"/>
      <c r="L1" s="33"/>
      <c r="M1" s="33"/>
      <c r="N1" s="33"/>
    </row>
    <row r="2" ht="20.25" customHeight="1"/>
    <row r="3" spans="1:16" ht="24.75" customHeight="1">
      <c r="A3" s="85" t="s">
        <v>36</v>
      </c>
      <c r="B3" s="85"/>
      <c r="C3" s="85"/>
      <c r="D3" s="85"/>
      <c r="E3" s="85"/>
      <c r="F3" s="39"/>
      <c r="G3" s="40"/>
      <c r="H3" s="37"/>
      <c r="I3" s="37"/>
      <c r="J3" s="37"/>
      <c r="K3" s="84" t="s">
        <v>35</v>
      </c>
      <c r="L3" s="84"/>
      <c r="M3" s="84"/>
      <c r="N3" s="84"/>
      <c r="O3" s="42"/>
      <c r="P3" s="43"/>
    </row>
    <row r="4" spans="1:14" ht="24.75" customHeight="1">
      <c r="A4" s="39"/>
      <c r="B4" s="40"/>
      <c r="C4" s="37"/>
      <c r="D4" s="37"/>
      <c r="E4" s="37"/>
      <c r="F4" s="37"/>
      <c r="G4" s="37"/>
      <c r="H4" s="37"/>
      <c r="I4" s="37"/>
      <c r="J4" s="44"/>
      <c r="K4" s="37"/>
      <c r="L4" s="37"/>
      <c r="M4" s="37"/>
      <c r="N4" s="41"/>
    </row>
    <row r="5" spans="1:14" ht="23.25" customHeight="1">
      <c r="A5" s="45"/>
      <c r="B5" s="46"/>
      <c r="C5" s="46"/>
      <c r="D5" s="46"/>
      <c r="E5" s="46"/>
      <c r="F5" s="46"/>
      <c r="G5" s="46"/>
      <c r="H5" s="46"/>
      <c r="I5" s="46"/>
      <c r="K5" s="46"/>
      <c r="L5" s="46"/>
      <c r="M5" s="46"/>
      <c r="N5" s="47" t="s">
        <v>5</v>
      </c>
    </row>
    <row r="6" spans="1:14" ht="23.25" customHeight="1">
      <c r="A6" s="48" t="s">
        <v>6</v>
      </c>
      <c r="B6" s="49" t="s">
        <v>7</v>
      </c>
      <c r="C6" s="49" t="s">
        <v>8</v>
      </c>
      <c r="D6" s="49" t="s">
        <v>9</v>
      </c>
      <c r="E6" s="49" t="s">
        <v>10</v>
      </c>
      <c r="F6" s="49" t="s">
        <v>11</v>
      </c>
      <c r="G6" s="49" t="s">
        <v>12</v>
      </c>
      <c r="H6" s="49" t="s">
        <v>13</v>
      </c>
      <c r="I6" s="49" t="s">
        <v>14</v>
      </c>
      <c r="J6" s="49" t="s">
        <v>15</v>
      </c>
      <c r="K6" s="49" t="s">
        <v>16</v>
      </c>
      <c r="L6" s="49" t="s">
        <v>17</v>
      </c>
      <c r="M6" s="49" t="s">
        <v>18</v>
      </c>
      <c r="N6" s="50" t="s">
        <v>19</v>
      </c>
    </row>
    <row r="7" spans="1:14" ht="23.25" customHeight="1">
      <c r="A7" s="51" t="s">
        <v>20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3" t="s">
        <v>32</v>
      </c>
    </row>
    <row r="8" spans="1:87" s="58" customFormat="1" ht="20.25" customHeight="1">
      <c r="A8" s="48">
        <v>2549</v>
      </c>
      <c r="B8" s="54">
        <v>1180.52</v>
      </c>
      <c r="C8" s="54">
        <v>4000.36</v>
      </c>
      <c r="D8" s="54">
        <v>5462.64</v>
      </c>
      <c r="E8" s="54">
        <v>7697.22</v>
      </c>
      <c r="F8" s="54">
        <v>18201.89</v>
      </c>
      <c r="G8" s="54">
        <v>111002.18</v>
      </c>
      <c r="H8" s="54">
        <v>42584.61</v>
      </c>
      <c r="I8" s="54">
        <v>6167.84</v>
      </c>
      <c r="J8" s="54">
        <v>2465.55</v>
      </c>
      <c r="K8" s="54">
        <v>1566.47</v>
      </c>
      <c r="L8" s="54">
        <v>889.75</v>
      </c>
      <c r="M8" s="54">
        <v>499.65</v>
      </c>
      <c r="N8" s="55">
        <f aca="true" t="shared" si="0" ref="N8:N24">SUM(B8:M8)</f>
        <v>201718.67999999996</v>
      </c>
      <c r="O8" s="56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</row>
    <row r="9" spans="1:15" s="57" customFormat="1" ht="20.25" customHeight="1">
      <c r="A9" s="48">
        <v>2550</v>
      </c>
      <c r="B9" s="54">
        <v>968</v>
      </c>
      <c r="C9" s="54">
        <v>5244.546420251775</v>
      </c>
      <c r="D9" s="54">
        <v>470.5809172857294</v>
      </c>
      <c r="E9" s="54">
        <v>2062</v>
      </c>
      <c r="F9" s="54">
        <v>2187.580407299604</v>
      </c>
      <c r="G9" s="54">
        <v>52503.27314101529</v>
      </c>
      <c r="H9" s="54">
        <v>27065.046205978422</v>
      </c>
      <c r="I9" s="54">
        <v>11801.730424429137</v>
      </c>
      <c r="J9" s="54">
        <v>6784.537338904688</v>
      </c>
      <c r="K9" s="54">
        <v>4233.6469970180115</v>
      </c>
      <c r="L9" s="54">
        <v>2919.433935486114</v>
      </c>
      <c r="M9" s="54">
        <v>1745.4796933369748</v>
      </c>
      <c r="N9" s="55">
        <f t="shared" si="0"/>
        <v>117985.85548100577</v>
      </c>
      <c r="O9" s="56"/>
    </row>
    <row r="10" spans="1:14" s="57" customFormat="1" ht="20.25" customHeight="1">
      <c r="A10" s="48">
        <v>2551</v>
      </c>
      <c r="B10" s="54">
        <v>211.81256632801575</v>
      </c>
      <c r="C10" s="54">
        <v>4005.3942198595514</v>
      </c>
      <c r="D10" s="54">
        <v>716.14302043945</v>
      </c>
      <c r="E10" s="54">
        <v>265.97691702416523</v>
      </c>
      <c r="F10" s="54">
        <v>1712.995022667284</v>
      </c>
      <c r="G10" s="54">
        <v>2976.3220172415463</v>
      </c>
      <c r="H10" s="54">
        <v>7806.944115939471</v>
      </c>
      <c r="I10" s="54">
        <v>10841.906666431134</v>
      </c>
      <c r="J10" s="54">
        <v>2574.829278774353</v>
      </c>
      <c r="K10" s="54">
        <v>1250.672334371208</v>
      </c>
      <c r="L10" s="54">
        <v>409.99057379068887</v>
      </c>
      <c r="M10" s="54">
        <v>157.2789216571672</v>
      </c>
      <c r="N10" s="55">
        <f t="shared" si="0"/>
        <v>32930.26565452404</v>
      </c>
    </row>
    <row r="11" spans="1:14" s="57" customFormat="1" ht="20.25" customHeight="1">
      <c r="A11" s="48">
        <v>2552</v>
      </c>
      <c r="B11" s="54">
        <v>179.15490802879873</v>
      </c>
      <c r="C11" s="54">
        <v>1283.0794515553355</v>
      </c>
      <c r="D11" s="54">
        <v>1680.9435673391888</v>
      </c>
      <c r="E11" s="54">
        <v>6464</v>
      </c>
      <c r="F11" s="54">
        <v>3548.7671750911622</v>
      </c>
      <c r="G11" s="54">
        <v>9052.853858274517</v>
      </c>
      <c r="H11" s="54">
        <v>7741.965886869034</v>
      </c>
      <c r="I11" s="54">
        <v>1577.8564535140893</v>
      </c>
      <c r="J11" s="54">
        <v>675.7151994955072</v>
      </c>
      <c r="K11" s="54">
        <v>389.18966766675373</v>
      </c>
      <c r="L11" s="54">
        <v>127.6328212566619</v>
      </c>
      <c r="M11" s="54">
        <v>92.24038521621452</v>
      </c>
      <c r="N11" s="55">
        <f t="shared" si="0"/>
        <v>32813.399374307264</v>
      </c>
    </row>
    <row r="12" spans="1:14" s="57" customFormat="1" ht="20.25" customHeight="1">
      <c r="A12" s="48">
        <v>2553</v>
      </c>
      <c r="B12" s="54">
        <v>46.3818566748138</v>
      </c>
      <c r="C12" s="54">
        <v>45.2642465687996</v>
      </c>
      <c r="D12" s="54">
        <v>251.886293505664</v>
      </c>
      <c r="E12" s="54">
        <v>531.7345335924949</v>
      </c>
      <c r="F12" s="54">
        <v>1068.1150850088</v>
      </c>
      <c r="G12" s="54">
        <v>2320.71805193404</v>
      </c>
      <c r="H12" s="54">
        <v>5389.92654581916</v>
      </c>
      <c r="I12" s="54">
        <v>1154.3419066679198</v>
      </c>
      <c r="J12" s="54">
        <v>483.552955140355</v>
      </c>
      <c r="K12" s="54">
        <v>247.005688572108</v>
      </c>
      <c r="L12" s="54">
        <v>89.08438716075699</v>
      </c>
      <c r="M12" s="54">
        <v>236.754673388693</v>
      </c>
      <c r="N12" s="55">
        <f>SUM(B12:M12)</f>
        <v>11864.766224033605</v>
      </c>
    </row>
    <row r="13" spans="1:14" s="57" customFormat="1" ht="20.25" customHeight="1">
      <c r="A13" s="48">
        <v>2554</v>
      </c>
      <c r="B13" s="54">
        <v>70.61359166076545</v>
      </c>
      <c r="C13" s="54">
        <v>580.7045447282724</v>
      </c>
      <c r="D13" s="54">
        <v>802.1191076613651</v>
      </c>
      <c r="E13" s="54">
        <v>304.08291489544513</v>
      </c>
      <c r="F13" s="54">
        <v>1554.03451830385</v>
      </c>
      <c r="G13" s="54">
        <v>6399.693533304247</v>
      </c>
      <c r="H13" s="54">
        <v>9270.655695586658</v>
      </c>
      <c r="I13" s="54">
        <v>1498.9311709910637</v>
      </c>
      <c r="J13" s="54">
        <v>833.909468593901</v>
      </c>
      <c r="K13" s="54">
        <v>505.8218502829219</v>
      </c>
      <c r="L13" s="54">
        <v>261.37003950654884</v>
      </c>
      <c r="M13" s="54">
        <v>173.1094727338304</v>
      </c>
      <c r="N13" s="55">
        <f t="shared" si="0"/>
        <v>22255.045908248874</v>
      </c>
    </row>
    <row r="14" spans="1:14" s="57" customFormat="1" ht="20.25" customHeight="1">
      <c r="A14" s="48">
        <v>2555</v>
      </c>
      <c r="B14" s="54">
        <v>101.01082268589221</v>
      </c>
      <c r="C14" s="54">
        <v>311.3264718925373</v>
      </c>
      <c r="D14" s="54">
        <v>162.35589491112188</v>
      </c>
      <c r="E14" s="54">
        <v>422.1835018145742</v>
      </c>
      <c r="F14" s="54">
        <v>349.882211342052</v>
      </c>
      <c r="G14" s="54">
        <v>3809.90030820067</v>
      </c>
      <c r="H14" s="54">
        <v>976.8231165549146</v>
      </c>
      <c r="I14" s="54">
        <v>403.63514021176036</v>
      </c>
      <c r="J14" s="54">
        <v>201.11577330370739</v>
      </c>
      <c r="K14" s="54">
        <v>101.49670644257115</v>
      </c>
      <c r="L14" s="54">
        <v>68.51342186713747</v>
      </c>
      <c r="M14" s="54">
        <v>66.51597752846533</v>
      </c>
      <c r="N14" s="55">
        <f t="shared" si="0"/>
        <v>6974.759346755403</v>
      </c>
    </row>
    <row r="15" spans="1:14" s="57" customFormat="1" ht="20.25" customHeight="1">
      <c r="A15" s="48">
        <v>2556</v>
      </c>
      <c r="B15" s="54">
        <v>54.306109494875884</v>
      </c>
      <c r="C15" s="54">
        <v>74.25224655440142</v>
      </c>
      <c r="D15" s="54">
        <v>105.92228424176051</v>
      </c>
      <c r="E15" s="54">
        <v>443.4845514804466</v>
      </c>
      <c r="F15" s="54">
        <v>774.9454500905528</v>
      </c>
      <c r="G15" s="54">
        <v>1678.6618549908465</v>
      </c>
      <c r="H15" s="54">
        <v>2555.5018362378087</v>
      </c>
      <c r="I15" s="54">
        <v>707.7506104862568</v>
      </c>
      <c r="J15" s="54">
        <v>376.01991985320063</v>
      </c>
      <c r="K15" s="54">
        <v>189.80414281762933</v>
      </c>
      <c r="L15" s="54">
        <v>74.51782200228206</v>
      </c>
      <c r="M15" s="54">
        <v>32.02364986468235</v>
      </c>
      <c r="N15" s="55">
        <f t="shared" si="0"/>
        <v>7067.190478114744</v>
      </c>
    </row>
    <row r="16" spans="1:14" s="57" customFormat="1" ht="20.25" customHeight="1">
      <c r="A16" s="48">
        <v>2557</v>
      </c>
      <c r="B16" s="54">
        <v>76.14352108255154</v>
      </c>
      <c r="C16" s="54">
        <v>157.86948240530603</v>
      </c>
      <c r="D16" s="54">
        <v>205.9885373457013</v>
      </c>
      <c r="E16" s="54">
        <v>491.0386742705618</v>
      </c>
      <c r="F16" s="54">
        <v>595.2990746205992</v>
      </c>
      <c r="G16" s="54">
        <v>2020.2380455427533</v>
      </c>
      <c r="H16" s="54">
        <v>655.6322484372993</v>
      </c>
      <c r="I16" s="54">
        <v>492.7641980089457</v>
      </c>
      <c r="J16" s="54">
        <v>153.7738549675827</v>
      </c>
      <c r="K16" s="54">
        <v>182.15482063789662</v>
      </c>
      <c r="L16" s="54">
        <v>74.33012609891408</v>
      </c>
      <c r="M16" s="54">
        <v>54.223610982935966</v>
      </c>
      <c r="N16" s="55">
        <f t="shared" si="0"/>
        <v>5159.4561944010475</v>
      </c>
    </row>
    <row r="17" spans="1:14" s="57" customFormat="1" ht="20.25" customHeight="1">
      <c r="A17" s="48">
        <v>2558</v>
      </c>
      <c r="B17" s="54">
        <v>77.28322299098272</v>
      </c>
      <c r="C17" s="54">
        <v>82.80295688261579</v>
      </c>
      <c r="D17" s="54">
        <v>69.43786879850204</v>
      </c>
      <c r="E17" s="54">
        <v>167.92572122829907</v>
      </c>
      <c r="F17" s="54">
        <v>377.52513747267807</v>
      </c>
      <c r="G17" s="54">
        <v>524.7614788421156</v>
      </c>
      <c r="H17" s="54">
        <v>369.0395706754869</v>
      </c>
      <c r="I17" s="54">
        <v>267.42912682269537</v>
      </c>
      <c r="J17" s="54">
        <v>136.2409855400416</v>
      </c>
      <c r="K17" s="54">
        <v>105.20222646317518</v>
      </c>
      <c r="L17" s="54">
        <v>72.49205882485936</v>
      </c>
      <c r="M17" s="54">
        <v>55.51658780881078</v>
      </c>
      <c r="N17" s="55">
        <f t="shared" si="0"/>
        <v>2305.6569423502624</v>
      </c>
    </row>
    <row r="18" spans="1:14" s="57" customFormat="1" ht="20.25" customHeight="1">
      <c r="A18" s="48">
        <v>2559</v>
      </c>
      <c r="B18" s="54">
        <v>19.692070134053502</v>
      </c>
      <c r="C18" s="54">
        <v>23.366815589700696</v>
      </c>
      <c r="D18" s="54">
        <v>520.9532516792375</v>
      </c>
      <c r="E18" s="54">
        <v>807.5817398048864</v>
      </c>
      <c r="F18" s="54">
        <v>654.7071658863989</v>
      </c>
      <c r="G18" s="54">
        <v>2517.750308167787</v>
      </c>
      <c r="H18" s="54">
        <v>1028.6610498703776</v>
      </c>
      <c r="I18" s="54">
        <v>1137.775402281251</v>
      </c>
      <c r="J18" s="54">
        <v>546.9124191998669</v>
      </c>
      <c r="K18" s="54">
        <v>480.1503274108818</v>
      </c>
      <c r="L18" s="54">
        <v>249.12047696680887</v>
      </c>
      <c r="M18" s="54">
        <v>49.122797908786396</v>
      </c>
      <c r="N18" s="55">
        <f t="shared" si="0"/>
        <v>8035.793824900037</v>
      </c>
    </row>
    <row r="19" spans="1:14" s="57" customFormat="1" ht="20.25" customHeight="1">
      <c r="A19" s="48">
        <v>2560</v>
      </c>
      <c r="B19" s="54">
        <v>44.398710743923665</v>
      </c>
      <c r="C19" s="54">
        <v>1612.1039636754474</v>
      </c>
      <c r="D19" s="54">
        <v>1364.3184360453072</v>
      </c>
      <c r="E19" s="54">
        <v>1741.6731514565083</v>
      </c>
      <c r="F19" s="54">
        <v>2521.5051680908236</v>
      </c>
      <c r="G19" s="54">
        <v>4990.907844727666</v>
      </c>
      <c r="H19" s="54">
        <v>8472.173356845853</v>
      </c>
      <c r="I19" s="54">
        <v>1889.0204127826344</v>
      </c>
      <c r="J19" s="54">
        <v>870.6395065436623</v>
      </c>
      <c r="K19" s="54">
        <v>619.4524299997664</v>
      </c>
      <c r="L19" s="54">
        <v>265.8550591107081</v>
      </c>
      <c r="M19" s="54">
        <v>185.85964820803855</v>
      </c>
      <c r="N19" s="55">
        <f t="shared" si="0"/>
        <v>24577.907688230338</v>
      </c>
    </row>
    <row r="20" spans="1:14" ht="20.25" customHeight="1">
      <c r="A20" s="48">
        <v>2561</v>
      </c>
      <c r="B20" s="59">
        <v>183.1326153367646</v>
      </c>
      <c r="C20" s="59">
        <v>360.02165036980387</v>
      </c>
      <c r="D20" s="59">
        <v>886.0897096838017</v>
      </c>
      <c r="E20" s="59">
        <v>541.0007587095237</v>
      </c>
      <c r="F20" s="59">
        <v>738.5063838318247</v>
      </c>
      <c r="G20" s="59">
        <v>1395.9855632969234</v>
      </c>
      <c r="H20" s="59">
        <v>3479.422645495777</v>
      </c>
      <c r="I20" s="59">
        <v>909.9626406569506</v>
      </c>
      <c r="J20" s="59">
        <v>483.96762560857786</v>
      </c>
      <c r="K20" s="59">
        <v>319.18383138562683</v>
      </c>
      <c r="L20" s="59">
        <v>118.93268290284541</v>
      </c>
      <c r="M20" s="59">
        <v>74.00235434881064</v>
      </c>
      <c r="N20" s="55">
        <f t="shared" si="0"/>
        <v>9490.208461627231</v>
      </c>
    </row>
    <row r="21" spans="1:14" ht="20.25" customHeight="1">
      <c r="A21" s="48">
        <v>2562</v>
      </c>
      <c r="B21" s="59">
        <v>54.21324457482198</v>
      </c>
      <c r="C21" s="59">
        <v>94.30746390207773</v>
      </c>
      <c r="D21" s="59">
        <v>60.4652493079095</v>
      </c>
      <c r="E21" s="59">
        <v>57.070371219118826</v>
      </c>
      <c r="F21" s="59">
        <v>1822.2986990693043</v>
      </c>
      <c r="G21" s="59">
        <v>1511.8652990444177</v>
      </c>
      <c r="H21" s="59">
        <v>436.6974833099846</v>
      </c>
      <c r="I21" s="59">
        <v>370.6979416785954</v>
      </c>
      <c r="J21" s="59">
        <v>138.3467196307416</v>
      </c>
      <c r="K21" s="59">
        <v>80.8786185833723</v>
      </c>
      <c r="L21" s="59">
        <v>38.7578940223065</v>
      </c>
      <c r="M21" s="59">
        <v>22.875537074490158</v>
      </c>
      <c r="N21" s="55">
        <f t="shared" si="0"/>
        <v>4688.474521417142</v>
      </c>
    </row>
    <row r="22" spans="1:14" ht="20.25" customHeight="1">
      <c r="A22" s="60">
        <v>2563</v>
      </c>
      <c r="B22" s="59">
        <v>86.63532657731578</v>
      </c>
      <c r="C22" s="59">
        <v>180.00215346330458</v>
      </c>
      <c r="D22" s="59">
        <v>186.5698198240876</v>
      </c>
      <c r="E22" s="59">
        <v>228.00387917305343</v>
      </c>
      <c r="F22" s="59">
        <v>1150.806511038203</v>
      </c>
      <c r="G22" s="59">
        <v>5965.894707303533</v>
      </c>
      <c r="H22" s="59">
        <v>2440.9501834433736</v>
      </c>
      <c r="I22" s="59">
        <v>1207.9096064400023</v>
      </c>
      <c r="J22" s="59">
        <v>279.76090888737906</v>
      </c>
      <c r="K22" s="59">
        <v>162.69700076230544</v>
      </c>
      <c r="L22" s="59">
        <v>95.68585175625665</v>
      </c>
      <c r="M22" s="59">
        <v>32.880500388357895</v>
      </c>
      <c r="N22" s="55">
        <f t="shared" si="0"/>
        <v>12017.796449057172</v>
      </c>
    </row>
    <row r="23" spans="1:14" ht="20.25" customHeight="1">
      <c r="A23" s="60">
        <v>2564</v>
      </c>
      <c r="B23" s="59">
        <v>180.5951633703873</v>
      </c>
      <c r="C23" s="59">
        <v>96.08891372199002</v>
      </c>
      <c r="D23" s="59">
        <v>99.43575610655965</v>
      </c>
      <c r="E23" s="59">
        <v>825.520255275652</v>
      </c>
      <c r="F23" s="59">
        <v>544.91598901226</v>
      </c>
      <c r="G23" s="59">
        <v>11298.638796962936</v>
      </c>
      <c r="H23" s="59">
        <v>3480.1336701868213</v>
      </c>
      <c r="I23" s="59">
        <v>967.3379243514513</v>
      </c>
      <c r="J23" s="59">
        <v>319.1581533746131</v>
      </c>
      <c r="K23" s="59">
        <v>215.4575573903066</v>
      </c>
      <c r="L23" s="59">
        <v>102.63109911011551</v>
      </c>
      <c r="M23" s="59">
        <v>127.72425201602279</v>
      </c>
      <c r="N23" s="55">
        <f t="shared" si="0"/>
        <v>18257.637530879114</v>
      </c>
    </row>
    <row r="24" spans="1:14" ht="20.25" customHeight="1">
      <c r="A24" s="60">
        <v>2565</v>
      </c>
      <c r="B24" s="59">
        <v>91.80110950570021</v>
      </c>
      <c r="C24" s="59">
        <v>3581.8771291372723</v>
      </c>
      <c r="D24" s="59">
        <v>113.87235066032818</v>
      </c>
      <c r="E24" s="59">
        <v>766.6067924130829</v>
      </c>
      <c r="F24" s="59">
        <v>1917.5655583797602</v>
      </c>
      <c r="G24" s="59">
        <v>7487.622211755576</v>
      </c>
      <c r="H24" s="59">
        <v>7932.263167884117</v>
      </c>
      <c r="I24" s="59">
        <v>1014.1382834205665</v>
      </c>
      <c r="J24" s="59">
        <v>541.4091641059387</v>
      </c>
      <c r="K24" s="59">
        <v>260.5060223651505</v>
      </c>
      <c r="L24" s="59">
        <v>180.4234318690298</v>
      </c>
      <c r="M24" s="59">
        <v>174.8994360523034</v>
      </c>
      <c r="N24" s="55">
        <f t="shared" si="0"/>
        <v>24062.984657548823</v>
      </c>
    </row>
    <row r="25" spans="1:14" ht="20.25" customHeight="1">
      <c r="A25" s="60">
        <v>2566</v>
      </c>
      <c r="B25" s="59">
        <v>96.7737516761858</v>
      </c>
      <c r="C25" s="59">
        <v>387.9246328335792</v>
      </c>
      <c r="D25" s="59">
        <v>134.11782337311024</v>
      </c>
      <c r="E25" s="59">
        <v>992.1993301581584</v>
      </c>
      <c r="F25" s="59">
        <v>653.5762010265029</v>
      </c>
      <c r="G25" s="59">
        <v>63477.3059902229</v>
      </c>
      <c r="H25" s="59">
        <v>17021.17067489038</v>
      </c>
      <c r="I25" s="59">
        <v>2278.895969931055</v>
      </c>
      <c r="J25" s="59">
        <v>872.9757025541202</v>
      </c>
      <c r="K25" s="59">
        <v>492.1155636401063</v>
      </c>
      <c r="L25" s="59">
        <v>218.33396484586325</v>
      </c>
      <c r="M25" s="59">
        <v>126.33582979124715</v>
      </c>
      <c r="N25" s="55">
        <v>86751.7254349432</v>
      </c>
    </row>
    <row r="26" spans="1:14" ht="20.25" customHeight="1">
      <c r="A26" s="60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5"/>
    </row>
    <row r="27" spans="1:25" ht="20.25" customHeight="1">
      <c r="A27" s="62" t="s">
        <v>21</v>
      </c>
      <c r="B27" s="63">
        <f>+MAX(B8:B26)</f>
        <v>1180.52</v>
      </c>
      <c r="C27" s="63">
        <f>+MAX(C8:C26)</f>
        <v>5244.546420251775</v>
      </c>
      <c r="D27" s="63">
        <f>+MAX(D8:D26)</f>
        <v>5462.64</v>
      </c>
      <c r="E27" s="63">
        <f>+MAX(E8:E26)</f>
        <v>7697.22</v>
      </c>
      <c r="F27" s="63">
        <f>+MAX(F8:F26)</f>
        <v>18201.89</v>
      </c>
      <c r="G27" s="63">
        <f>+MAX(G8:G26)</f>
        <v>111002.18</v>
      </c>
      <c r="H27" s="63">
        <f>+MAX(H8:H26)</f>
        <v>42584.61</v>
      </c>
      <c r="I27" s="63">
        <f>+MAX(I8:I26)</f>
        <v>11801.730424429137</v>
      </c>
      <c r="J27" s="63">
        <f>+MAX(J8:J26)</f>
        <v>6784.537338904688</v>
      </c>
      <c r="K27" s="63">
        <f>+MAX(K8:K26)</f>
        <v>4233.6469970180115</v>
      </c>
      <c r="L27" s="63">
        <f>+MAX(L8:L26)</f>
        <v>2919.433935486114</v>
      </c>
      <c r="M27" s="63">
        <f>+MAX(M8:M26)</f>
        <v>1745.4796933369748</v>
      </c>
      <c r="N27" s="64">
        <f>+MAX(N8:N26)</f>
        <v>201718.67999999996</v>
      </c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</row>
    <row r="28" spans="1:25" ht="20.25" customHeight="1">
      <c r="A28" s="62" t="s">
        <v>22</v>
      </c>
      <c r="B28" s="63">
        <f>+AVERAGE(B8:B26)</f>
        <v>206.8038106036583</v>
      </c>
      <c r="C28" s="63">
        <f>+AVERAGE(C8:C26)</f>
        <v>1228.9607090773204</v>
      </c>
      <c r="D28" s="63">
        <f>+AVERAGE(D8:D26)</f>
        <v>738.5466604560457</v>
      </c>
      <c r="E28" s="63">
        <f>+AVERAGE(E8:E26)</f>
        <v>1378.2946162508872</v>
      </c>
      <c r="F28" s="63">
        <f>+AVERAGE(F8:F26)</f>
        <v>2243.0508754573148</v>
      </c>
      <c r="G28" s="63">
        <f>+AVERAGE(G8:G26)</f>
        <v>16163.031833934876</v>
      </c>
      <c r="H28" s="63">
        <f>+AVERAGE(H8:H26)</f>
        <v>8261.534303001386</v>
      </c>
      <c r="I28" s="63">
        <f>+AVERAGE(I8:I26)</f>
        <v>2482.773548839195</v>
      </c>
      <c r="J28" s="63">
        <f>+AVERAGE(J8:J26)</f>
        <v>1041.02305413768</v>
      </c>
      <c r="K28" s="63">
        <f>+AVERAGE(K8:K26)</f>
        <v>633.4392103227661</v>
      </c>
      <c r="L28" s="63">
        <f>+AVERAGE(L8:L26)</f>
        <v>347.6030914765499</v>
      </c>
      <c r="M28" s="63">
        <f>+AVERAGE(M8:M26)</f>
        <v>217.02740712810177</v>
      </c>
      <c r="N28" s="64">
        <f>AVERAGE(N8:N26)</f>
        <v>34942.089120685785</v>
      </c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</row>
    <row r="29" spans="1:25" ht="20.25" customHeight="1">
      <c r="A29" s="62" t="s">
        <v>23</v>
      </c>
      <c r="B29" s="63">
        <f>+MIN(B8:B26)</f>
        <v>19.692070134053502</v>
      </c>
      <c r="C29" s="63">
        <f>+MIN(C8:C26)</f>
        <v>23.366815589700696</v>
      </c>
      <c r="D29" s="63">
        <f>+MIN(D8:D26)</f>
        <v>60.4652493079095</v>
      </c>
      <c r="E29" s="63">
        <f>+MIN(E8:E26)</f>
        <v>57.070371219118826</v>
      </c>
      <c r="F29" s="63">
        <f>+MIN(F8:F26)</f>
        <v>349.882211342052</v>
      </c>
      <c r="G29" s="63">
        <f>+MIN(G8:G26)</f>
        <v>524.7614788421156</v>
      </c>
      <c r="H29" s="63">
        <f>+MIN(H8:H26)</f>
        <v>369.0395706754869</v>
      </c>
      <c r="I29" s="63">
        <f>+MIN(I8:I26)</f>
        <v>267.42912682269537</v>
      </c>
      <c r="J29" s="63">
        <f>+MIN(J8:J26)</f>
        <v>136.2409855400416</v>
      </c>
      <c r="K29" s="63">
        <f>+MIN(K8:K26)</f>
        <v>80.8786185833723</v>
      </c>
      <c r="L29" s="63">
        <f>+MIN(L8:L26)</f>
        <v>38.7578940223065</v>
      </c>
      <c r="M29" s="63">
        <f>+MIN(M8:M26)</f>
        <v>22.875537074490158</v>
      </c>
      <c r="N29" s="64">
        <f>+MIN(N8:N26)</f>
        <v>2305.6569423502624</v>
      </c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</row>
    <row r="30" spans="1:25" ht="20.25" customHeight="1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7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</row>
    <row r="31" spans="1:25" ht="20.25" customHeight="1">
      <c r="A31" s="68"/>
      <c r="B31" s="69" t="s">
        <v>24</v>
      </c>
      <c r="C31" s="70"/>
      <c r="D31" s="70"/>
      <c r="E31" s="82" t="s">
        <v>25</v>
      </c>
      <c r="F31" s="82"/>
      <c r="G31" s="82"/>
      <c r="H31" s="82"/>
      <c r="I31" s="81" t="s">
        <v>26</v>
      </c>
      <c r="J31" s="83">
        <f>N28</f>
        <v>34942.089120685785</v>
      </c>
      <c r="K31" s="83"/>
      <c r="L31" s="81" t="s">
        <v>26</v>
      </c>
      <c r="M31" s="71">
        <f>J31/J32</f>
        <v>89.82542190407656</v>
      </c>
      <c r="N31" s="72" t="s">
        <v>33</v>
      </c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</row>
    <row r="32" spans="1:25" ht="20.25" customHeight="1">
      <c r="A32" s="68"/>
      <c r="B32" s="70"/>
      <c r="C32" s="70"/>
      <c r="D32" s="70"/>
      <c r="E32" s="70"/>
      <c r="F32" s="82" t="s">
        <v>27</v>
      </c>
      <c r="G32" s="82"/>
      <c r="H32" s="70"/>
      <c r="I32" s="70"/>
      <c r="J32" s="83">
        <v>389</v>
      </c>
      <c r="K32" s="83"/>
      <c r="L32" s="70"/>
      <c r="M32" s="70"/>
      <c r="N32" s="72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</row>
    <row r="33" spans="1:25" ht="20.25" customHeight="1">
      <c r="A33" s="65" t="s">
        <v>20</v>
      </c>
      <c r="B33" s="73" t="s">
        <v>20</v>
      </c>
      <c r="C33" s="73" t="s">
        <v>20</v>
      </c>
      <c r="D33" s="73" t="s">
        <v>20</v>
      </c>
      <c r="E33" s="73" t="s">
        <v>20</v>
      </c>
      <c r="F33" s="73" t="s">
        <v>20</v>
      </c>
      <c r="G33" s="73" t="s">
        <v>20</v>
      </c>
      <c r="H33" s="73" t="s">
        <v>20</v>
      </c>
      <c r="I33" s="73" t="s">
        <v>20</v>
      </c>
      <c r="J33" s="73" t="s">
        <v>20</v>
      </c>
      <c r="K33" s="73" t="s">
        <v>20</v>
      </c>
      <c r="L33" s="73" t="s">
        <v>20</v>
      </c>
      <c r="M33" s="73" t="s">
        <v>20</v>
      </c>
      <c r="N33" s="67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</row>
    <row r="34" spans="1:25" ht="20.25" customHeight="1">
      <c r="A34" s="74"/>
      <c r="B34" s="75"/>
      <c r="C34" s="76" t="s">
        <v>34</v>
      </c>
      <c r="D34" s="77"/>
      <c r="E34" s="75"/>
      <c r="F34" s="75"/>
      <c r="G34" s="75"/>
      <c r="H34" s="75"/>
      <c r="I34" s="75"/>
      <c r="J34" s="75"/>
      <c r="K34" s="75"/>
      <c r="L34" s="75"/>
      <c r="M34" s="75"/>
      <c r="N34" s="78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</row>
    <row r="35" spans="2:25" ht="20.25" customHeight="1"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</row>
    <row r="36" spans="2:25" ht="20.25" customHeight="1"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</row>
    <row r="37" spans="2:25" ht="20.25" customHeight="1"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</row>
    <row r="38" spans="15:25" ht="20.25" customHeight="1"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</row>
    <row r="39" spans="15:25" ht="20.25" customHeight="1"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</row>
    <row r="40" spans="15:25" ht="20.25" customHeight="1"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2:25" ht="20.25" customHeight="1"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</row>
    <row r="42" spans="15:25" ht="20.25" customHeight="1"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</row>
    <row r="43" spans="15:25" ht="20.25" customHeight="1"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</row>
  </sheetData>
  <sheetProtection/>
  <mergeCells count="6">
    <mergeCell ref="E31:H31"/>
    <mergeCell ref="J31:K31"/>
    <mergeCell ref="F32:G32"/>
    <mergeCell ref="J32:K32"/>
    <mergeCell ref="K3:N3"/>
    <mergeCell ref="A3:E3"/>
  </mergeCells>
  <printOptions/>
  <pageMargins left="1.1023622047244095" right="0" top="0.9055118110236221" bottom="0.1968503937007874" header="0.3937007874015748" footer="0.03937007874015748"/>
  <pageSetup horizontalDpi="300" verticalDpi="300" orientation="portrait" paperSize="9" scale="95" r:id="rId2"/>
  <headerFooter alignWithMargins="0">
    <oddHeader>&amp;R&amp;"Angsana New,ตัวหนา"&amp;16 42</oddHeader>
  </headerFooter>
  <ignoredErrors>
    <ignoredError sqref="N9:N24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B13" sqref="B13"/>
    </sheetView>
  </sheetViews>
  <sheetFormatPr defaultColWidth="9.00390625" defaultRowHeight="20.25"/>
  <cols>
    <col min="2" max="5" width="9.125" style="0" bestFit="1" customWidth="1"/>
    <col min="6" max="9" width="9.375" style="0" bestFit="1" customWidth="1"/>
    <col min="10" max="13" width="9.125" style="0" bestFit="1" customWidth="1"/>
    <col min="14" max="14" width="10.375" style="0" bestFit="1" customWidth="1"/>
  </cols>
  <sheetData>
    <row r="1" spans="1:14" ht="25.5">
      <c r="A1" s="86" t="s">
        <v>31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" customFormat="1" ht="24.75" customHeight="1">
      <c r="A2" s="3" t="s">
        <v>1</v>
      </c>
      <c r="B2" s="4" t="s">
        <v>28</v>
      </c>
      <c r="C2" s="5"/>
      <c r="D2" s="5"/>
      <c r="E2" s="5"/>
      <c r="F2" s="5"/>
      <c r="G2" s="5"/>
      <c r="H2" s="5"/>
      <c r="I2" s="5"/>
      <c r="J2" s="2"/>
      <c r="K2" s="87" t="s">
        <v>2</v>
      </c>
      <c r="L2" s="87"/>
      <c r="M2" s="6">
        <v>389</v>
      </c>
      <c r="N2" s="7" t="s">
        <v>3</v>
      </c>
    </row>
    <row r="3" spans="1:14" s="1" customFormat="1" ht="24.75" customHeight="1">
      <c r="A3" s="3" t="s">
        <v>4</v>
      </c>
      <c r="B3" s="4" t="s">
        <v>29</v>
      </c>
      <c r="C3" s="5"/>
      <c r="D3" s="5"/>
      <c r="E3" s="5"/>
      <c r="F3" s="5"/>
      <c r="G3" s="5"/>
      <c r="H3" s="5"/>
      <c r="I3" s="5"/>
      <c r="J3" s="8"/>
      <c r="K3" s="9"/>
      <c r="L3" s="9"/>
      <c r="M3" s="9"/>
      <c r="N3" s="10"/>
    </row>
    <row r="4" spans="1:14" s="1" customFormat="1" ht="23.25" customHeight="1">
      <c r="A4" s="15"/>
      <c r="B4" s="21"/>
      <c r="C4" s="21"/>
      <c r="D4" s="21"/>
      <c r="E4" s="21"/>
      <c r="F4" s="21"/>
      <c r="G4" s="21"/>
      <c r="H4" s="21"/>
      <c r="I4" s="21"/>
      <c r="J4" s="22"/>
      <c r="K4" s="21"/>
      <c r="L4" s="21"/>
      <c r="M4" s="21"/>
      <c r="N4" s="18" t="s">
        <v>5</v>
      </c>
    </row>
    <row r="5" spans="1:14" s="1" customFormat="1" ht="23.25" customHeight="1">
      <c r="A5" s="16" t="s">
        <v>6</v>
      </c>
      <c r="B5" s="23" t="s">
        <v>7</v>
      </c>
      <c r="C5" s="23" t="s">
        <v>8</v>
      </c>
      <c r="D5" s="23" t="s">
        <v>9</v>
      </c>
      <c r="E5" s="23" t="s">
        <v>10</v>
      </c>
      <c r="F5" s="23" t="s">
        <v>11</v>
      </c>
      <c r="G5" s="23" t="s">
        <v>12</v>
      </c>
      <c r="H5" s="23" t="s">
        <v>13</v>
      </c>
      <c r="I5" s="23" t="s">
        <v>14</v>
      </c>
      <c r="J5" s="23" t="s">
        <v>15</v>
      </c>
      <c r="K5" s="23" t="s">
        <v>16</v>
      </c>
      <c r="L5" s="23" t="s">
        <v>17</v>
      </c>
      <c r="M5" s="23" t="s">
        <v>18</v>
      </c>
      <c r="N5" s="19" t="s">
        <v>19</v>
      </c>
    </row>
    <row r="6" spans="1:14" s="1" customFormat="1" ht="23.25" customHeight="1">
      <c r="A6" s="17" t="s">
        <v>20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0" t="s">
        <v>30</v>
      </c>
    </row>
    <row r="7" spans="1:14" ht="20.25">
      <c r="A7" s="13">
        <v>2553</v>
      </c>
      <c r="B7" s="25">
        <v>46.3818566748138</v>
      </c>
      <c r="C7" s="25">
        <v>45.2642465687996</v>
      </c>
      <c r="D7" s="25">
        <v>251.886293505664</v>
      </c>
      <c r="E7" s="25">
        <v>531.7345335924949</v>
      </c>
      <c r="F7" s="25">
        <v>1068.1150850088</v>
      </c>
      <c r="G7" s="25">
        <v>2320.71805193404</v>
      </c>
      <c r="H7" s="25">
        <v>5389.92654581916</v>
      </c>
      <c r="I7" s="25">
        <v>1154.3419066679198</v>
      </c>
      <c r="J7" s="25">
        <v>483.552955140355</v>
      </c>
      <c r="K7" s="25">
        <v>247.005688572108</v>
      </c>
      <c r="L7" s="25">
        <v>89.08438716075699</v>
      </c>
      <c r="M7" s="25">
        <v>236.754673388693</v>
      </c>
      <c r="N7" s="14">
        <v>11864.766224033605</v>
      </c>
    </row>
    <row r="8" spans="1:14" ht="20.25">
      <c r="A8" s="11">
        <v>2554</v>
      </c>
      <c r="B8" s="26">
        <v>70.61359166076545</v>
      </c>
      <c r="C8" s="26">
        <v>580.7045447282724</v>
      </c>
      <c r="D8" s="26">
        <v>802.1191076613651</v>
      </c>
      <c r="E8" s="26">
        <v>304.08291489544513</v>
      </c>
      <c r="F8" s="26">
        <v>1554.03451830385</v>
      </c>
      <c r="G8" s="26">
        <v>6399.693533304247</v>
      </c>
      <c r="H8" s="26">
        <v>9270.655695586658</v>
      </c>
      <c r="I8" s="26">
        <v>1498.9311709910637</v>
      </c>
      <c r="J8" s="26">
        <v>833.909468593901</v>
      </c>
      <c r="K8" s="26">
        <v>505.8218502829219</v>
      </c>
      <c r="L8" s="26">
        <v>261.37003950654884</v>
      </c>
      <c r="M8" s="26">
        <v>173.1094727338304</v>
      </c>
      <c r="N8" s="12">
        <v>22255.045908248874</v>
      </c>
    </row>
    <row r="9" spans="1:14" ht="20.25">
      <c r="A9" s="11">
        <v>2555</v>
      </c>
      <c r="B9" s="26">
        <v>101.01082268589221</v>
      </c>
      <c r="C9" s="26">
        <v>311.3264718925373</v>
      </c>
      <c r="D9" s="26">
        <v>162.35589491112188</v>
      </c>
      <c r="E9" s="26">
        <v>422.1835018145742</v>
      </c>
      <c r="F9" s="26">
        <v>349.882211342052</v>
      </c>
      <c r="G9" s="26">
        <v>3809.90030820067</v>
      </c>
      <c r="H9" s="26">
        <v>976.8231165549146</v>
      </c>
      <c r="I9" s="26">
        <v>403.63514021176036</v>
      </c>
      <c r="J9" s="26">
        <v>201.11577330370739</v>
      </c>
      <c r="K9" s="26">
        <v>101.49670644257115</v>
      </c>
      <c r="L9" s="26">
        <v>68.51342186713747</v>
      </c>
      <c r="M9" s="26">
        <v>66.51597752846533</v>
      </c>
      <c r="N9" s="12">
        <v>6974.759346755403</v>
      </c>
    </row>
    <row r="10" spans="1:14" ht="20.25">
      <c r="A10" s="11">
        <v>2556</v>
      </c>
      <c r="B10" s="26">
        <v>0.5430610949487595</v>
      </c>
      <c r="C10" s="26">
        <v>0.7425224655440145</v>
      </c>
      <c r="D10" s="26">
        <v>1.059222842417605</v>
      </c>
      <c r="E10" s="26">
        <v>4.434845514804467</v>
      </c>
      <c r="F10" s="26">
        <v>7.749454500905527</v>
      </c>
      <c r="G10" s="26">
        <v>16.786618549908464</v>
      </c>
      <c r="H10" s="26">
        <v>25.55501836237809</v>
      </c>
      <c r="I10" s="26">
        <v>7.077506104862567</v>
      </c>
      <c r="J10" s="26">
        <v>3.760199198532005</v>
      </c>
      <c r="K10" s="26">
        <v>1.898041428176293</v>
      </c>
      <c r="L10" s="26">
        <v>0.7451782200228209</v>
      </c>
      <c r="M10" s="26">
        <v>0.3202364986468236</v>
      </c>
      <c r="N10" s="12">
        <v>70.67190478114743</v>
      </c>
    </row>
    <row r="11" spans="1:14" ht="20.25">
      <c r="A11" s="11">
        <v>2557</v>
      </c>
      <c r="B11" s="26">
        <v>0.7614352108255155</v>
      </c>
      <c r="C11" s="26">
        <v>1.5786948240530596</v>
      </c>
      <c r="D11" s="26">
        <v>2.0598853734570124</v>
      </c>
      <c r="E11" s="26">
        <v>4.910386742705616</v>
      </c>
      <c r="F11" s="26">
        <v>5.952990746205992</v>
      </c>
      <c r="G11" s="26">
        <v>20.202380455427534</v>
      </c>
      <c r="H11" s="26">
        <v>6.556322484372992</v>
      </c>
      <c r="I11" s="26">
        <v>4.927641980089457</v>
      </c>
      <c r="J11" s="26">
        <v>1.5377385496758262</v>
      </c>
      <c r="K11" s="26">
        <v>1.8215482063789665</v>
      </c>
      <c r="L11" s="26">
        <v>0.7433012609891408</v>
      </c>
      <c r="M11" s="26">
        <v>0.5422361098293597</v>
      </c>
      <c r="N11" s="12">
        <v>51.59456194401047</v>
      </c>
    </row>
    <row r="12" spans="1:14" ht="20.25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</row>
    <row r="13" spans="1:14" ht="20.25">
      <c r="A13" s="30" t="s">
        <v>22</v>
      </c>
      <c r="B13" s="31">
        <f>AVERAGE(B7:B11)</f>
        <v>43.86215346544915</v>
      </c>
      <c r="C13" s="31">
        <f aca="true" t="shared" si="0" ref="C13:M13">AVERAGE(C7:C11)</f>
        <v>187.9232960958413</v>
      </c>
      <c r="D13" s="31">
        <f t="shared" si="0"/>
        <v>243.89608085880508</v>
      </c>
      <c r="E13" s="31">
        <f t="shared" si="0"/>
        <v>253.46923651200487</v>
      </c>
      <c r="F13" s="31">
        <f t="shared" si="0"/>
        <v>597.1468519803627</v>
      </c>
      <c r="G13" s="31">
        <f t="shared" si="0"/>
        <v>2513.4601784888587</v>
      </c>
      <c r="H13" s="31">
        <f t="shared" si="0"/>
        <v>3133.903339761497</v>
      </c>
      <c r="I13" s="31">
        <f t="shared" si="0"/>
        <v>613.7826731911391</v>
      </c>
      <c r="J13" s="31">
        <f t="shared" si="0"/>
        <v>304.7752269572342</v>
      </c>
      <c r="K13" s="31">
        <f t="shared" si="0"/>
        <v>171.60876698643125</v>
      </c>
      <c r="L13" s="31">
        <f t="shared" si="0"/>
        <v>84.09126560309105</v>
      </c>
      <c r="M13" s="31">
        <f t="shared" si="0"/>
        <v>95.44851925189298</v>
      </c>
      <c r="N13" s="32">
        <f>SUM(B13:M13)</f>
        <v>8243.367589152607</v>
      </c>
    </row>
  </sheetData>
  <sheetProtection/>
  <mergeCells count="2">
    <mergeCell ref="A1:N1"/>
    <mergeCell ref="K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Powernet</cp:lastModifiedBy>
  <cp:lastPrinted>2022-06-14T03:12:39Z</cp:lastPrinted>
  <dcterms:created xsi:type="dcterms:W3CDTF">2008-07-24T03:50:10Z</dcterms:created>
  <dcterms:modified xsi:type="dcterms:W3CDTF">2024-06-17T06:09:02Z</dcterms:modified>
  <cp:category/>
  <cp:version/>
  <cp:contentType/>
  <cp:contentStatus/>
</cp:coreProperties>
</file>