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<sst xmlns="http://schemas.openxmlformats.org/spreadsheetml/2006/main" count="50" uniqueCount="25">
  <si>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</si>
  <si>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</si>
  <si>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</si>
  <si>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</si>
  <si>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</si>
  <si>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</si>
  <si>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</si>
  <si>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</si>
  <si>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</si>
  <si>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</si>
  <si>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</si>
  <si>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</si>
  <si>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</si>
  <si>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</si>
  <si>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</si>
  <si>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</si>
  <si>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</si>
  <si>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</si>
  <si>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</si>
  <si>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</si>
  <si>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</si>
  <si>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</si>
  <si>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</si>
  <si>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P.80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</si>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</sst>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d\ mmm"/>
    <numFmt numFmtId="210" formatCode="0.000_)"/>
    <numFmt numFmtId="211" formatCode="bbbb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5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02" fontId="5" fillId="0" borderId="15" xfId="0" applyNumberFormat="1" applyFont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2" fontId="5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6" fillId="0" borderId="33" xfId="55" applyNumberFormat="1" applyFont="1" applyBorder="1" applyAlignment="1">
      <alignment horizontal="center"/>
      <protection/>
    </xf>
    <xf numFmtId="2" fontId="1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"/>
          <c:w val="0.94875"/>
          <c:h val="0.83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P.80'!$D$36:$O$36</c:f>
              <c:numCache/>
            </c:numRef>
          </c:xVal>
          <c:yVal>
            <c:numRef>
              <c:f>'Return P.80'!$D$37:$O$37</c:f>
              <c:numCache/>
            </c:numRef>
          </c:yVal>
          <c:smooth val="0"/>
        </c:ser>
        <c:axId val="40402221"/>
        <c:axId val="28075670"/>
      </c:scatterChart>
      <c:valAx>
        <c:axId val="404022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075670"/>
        <c:crossesAt val="10"/>
        <c:crossBetween val="midCat"/>
        <c:dispUnits/>
        <c:majorUnit val="10"/>
      </c:valAx>
      <c:valAx>
        <c:axId val="2807567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40222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161925</xdr:rowOff>
    </xdr:from>
    <xdr:to>
      <xdr:col>7</xdr:col>
      <xdr:colOff>219075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095625" y="110585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25">
      <selection activeCell="T33" sqref="T3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49.928260869565214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1057.8338422924905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2544</v>
      </c>
      <c r="B6" s="80">
        <v>109.8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32.52435767686259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58">
        <v>47.4</v>
      </c>
      <c r="C7" s="59"/>
      <c r="D7" s="60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58">
        <v>26.6</v>
      </c>
      <c r="C8" s="59"/>
      <c r="D8" s="60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58">
        <v>45.4</v>
      </c>
      <c r="C9" s="59"/>
      <c r="D9" s="60"/>
      <c r="E9" s="13"/>
      <c r="F9" s="13"/>
      <c r="U9" s="2" t="s">
        <v>16</v>
      </c>
      <c r="V9" s="14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58">
        <v>53.54</v>
      </c>
      <c r="C10" s="59"/>
      <c r="D10" s="60"/>
      <c r="E10" s="15"/>
      <c r="F10" s="16"/>
      <c r="U10" s="2" t="s">
        <v>17</v>
      </c>
      <c r="V10" s="14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58">
        <v>29.26</v>
      </c>
      <c r="C11" s="59"/>
      <c r="D11" s="60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58">
        <v>31.7</v>
      </c>
      <c r="C12" s="59"/>
      <c r="D12" s="60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58">
        <v>25.13</v>
      </c>
      <c r="C13" s="59"/>
      <c r="D13" s="60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58">
        <v>109.5</v>
      </c>
      <c r="C14" s="59"/>
      <c r="D14" s="60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58">
        <v>96.37</v>
      </c>
      <c r="C15" s="59"/>
      <c r="D15" s="60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58">
        <v>129.84</v>
      </c>
      <c r="C16" s="59"/>
      <c r="D16" s="60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58">
        <v>41.63</v>
      </c>
      <c r="C17" s="59"/>
      <c r="D17" s="60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58">
        <v>25.4</v>
      </c>
      <c r="C18" s="59"/>
      <c r="D18" s="60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58">
        <v>30</v>
      </c>
      <c r="C19" s="59"/>
      <c r="D19" s="60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58">
        <v>16.18</v>
      </c>
      <c r="C20" s="59"/>
      <c r="D20" s="60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58">
        <v>54.44</v>
      </c>
      <c r="C21" s="59"/>
      <c r="D21" s="60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58">
        <v>25.86</v>
      </c>
      <c r="C22" s="59"/>
      <c r="D22" s="60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58">
        <v>51.57</v>
      </c>
      <c r="C23" s="59"/>
      <c r="D23" s="60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58">
        <v>13.4</v>
      </c>
      <c r="C24" s="59"/>
      <c r="D24" s="60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58">
        <v>58.5</v>
      </c>
      <c r="C25" s="61"/>
      <c r="D25" s="62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58">
        <v>21.88</v>
      </c>
      <c r="C26" s="63"/>
      <c r="D26" s="64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2565</v>
      </c>
      <c r="B27" s="91">
        <v>70.1</v>
      </c>
      <c r="C27" s="61"/>
      <c r="D27" s="64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2566</v>
      </c>
      <c r="B28" s="91">
        <v>34.85</v>
      </c>
      <c r="C28" s="65"/>
      <c r="D28" s="66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67"/>
      <c r="C29" s="68"/>
      <c r="D29" s="69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0"/>
      <c r="C30" s="71"/>
      <c r="D30" s="69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58"/>
      <c r="C31" s="63"/>
      <c r="D31" s="72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3"/>
      <c r="C32" s="74"/>
      <c r="D32" s="75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58"/>
      <c r="C33" s="74"/>
      <c r="D33" s="75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6"/>
      <c r="C34" s="77"/>
      <c r="D34" s="78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8"/>
      <c r="C37" s="32" t="s">
        <v>2</v>
      </c>
      <c r="D37" s="33">
        <f aca="true" t="shared" si="1" ref="D37:O37">ROUND((((-LN(-LN(1-1/D36)))+$B$83*$B$84)/$B$83),2)</f>
        <v>45.06</v>
      </c>
      <c r="E37" s="32">
        <f t="shared" si="1"/>
        <v>61.19</v>
      </c>
      <c r="F37" s="34">
        <f t="shared" si="1"/>
        <v>71.52</v>
      </c>
      <c r="G37" s="34">
        <f t="shared" si="1"/>
        <v>79.16</v>
      </c>
      <c r="H37" s="34">
        <f t="shared" si="1"/>
        <v>85.24</v>
      </c>
      <c r="I37" s="34">
        <f t="shared" si="1"/>
        <v>101.74</v>
      </c>
      <c r="J37" s="34">
        <f t="shared" si="1"/>
        <v>123.39</v>
      </c>
      <c r="K37" s="34">
        <f t="shared" si="1"/>
        <v>130.26</v>
      </c>
      <c r="L37" s="34">
        <f t="shared" si="1"/>
        <v>151.42</v>
      </c>
      <c r="M37" s="34">
        <f t="shared" si="1"/>
        <v>172.42</v>
      </c>
      <c r="N37" s="34">
        <f t="shared" si="1"/>
        <v>193.35</v>
      </c>
      <c r="O37" s="34">
        <f t="shared" si="1"/>
        <v>220.96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21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2544</v>
      </c>
      <c r="J41" s="18">
        <v>109.8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2545</v>
      </c>
      <c r="J42" s="18">
        <v>47.4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2546</v>
      </c>
      <c r="J43" s="18">
        <v>26.6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2547</v>
      </c>
      <c r="J44" s="18">
        <v>45.4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2548</v>
      </c>
      <c r="J45" s="18">
        <v>53.54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2549</v>
      </c>
      <c r="J46" s="18">
        <v>29.26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2550</v>
      </c>
      <c r="J47" s="18">
        <v>31.7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2551</v>
      </c>
      <c r="J48" s="18">
        <v>25.13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2552</v>
      </c>
      <c r="J49" s="18">
        <v>109.5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2553</v>
      </c>
      <c r="J50" s="18">
        <v>96.37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2554</v>
      </c>
      <c r="J51" s="18">
        <v>129.84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47">
        <v>2555</v>
      </c>
      <c r="J52" s="18">
        <v>41.63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2556</v>
      </c>
      <c r="J53" s="18">
        <v>25.4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>
        <v>2557</v>
      </c>
      <c r="J54" s="56">
        <v>30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47">
        <v>2558</v>
      </c>
      <c r="J55" s="18">
        <v>16.18</v>
      </c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>
        <v>2559</v>
      </c>
      <c r="J56" s="18">
        <v>54.44</v>
      </c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>
        <v>2560</v>
      </c>
      <c r="J57" s="18">
        <v>25.86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47">
        <v>2561</v>
      </c>
      <c r="J58" s="18">
        <v>51.57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>
        <v>2562</v>
      </c>
      <c r="J59" s="18">
        <v>13.4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>
        <v>2563</v>
      </c>
      <c r="J60" s="18">
        <v>58.5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>
        <v>2564</v>
      </c>
      <c r="J61" s="18">
        <v>21.88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G62" s="19"/>
      <c r="H62" s="19"/>
      <c r="I62" s="19">
        <v>2565</v>
      </c>
      <c r="J62" s="92">
        <v>70.1</v>
      </c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9"/>
      <c r="C63" s="49"/>
      <c r="D63" s="49"/>
      <c r="E63" s="49"/>
      <c r="F63" s="49"/>
      <c r="G63" s="50"/>
      <c r="H63" s="50"/>
      <c r="I63" s="19">
        <v>2566</v>
      </c>
      <c r="J63" s="92">
        <v>34.85</v>
      </c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1"/>
      <c r="C64" s="51"/>
      <c r="D64" s="51"/>
      <c r="E64" s="51"/>
      <c r="F64" s="51"/>
      <c r="G64" s="27"/>
      <c r="H64" s="27"/>
      <c r="I64" s="19"/>
      <c r="J64" s="57"/>
      <c r="K64" s="52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/>
      <c r="J65" s="18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/>
      <c r="J66" s="18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9"/>
      <c r="J67" s="18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/>
      <c r="J68" s="18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/>
      <c r="J69" s="18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9"/>
      <c r="J70" s="18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/>
      <c r="J71" s="18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/>
      <c r="J72" s="18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9"/>
      <c r="J73" s="18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3">
        <f>IF($A$79&gt;=6,VLOOKUP($F$78,$X$3:$AC$38,$A$79-4),VLOOKUP($A$78,$X$3:$AC$38,$A$79+1))</f>
        <v>0.528231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3">
        <f>IF($A$79&gt;=6,VLOOKUP($F$78,$Y$58:$AD$97,$A$79-4),VLOOKUP($A$78,$Y$58:$AD$97,$A$79+1))</f>
        <v>1.08115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4">
        <f>B81/V6</f>
        <v>0.033241240633911616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5">
        <f>V4-(B80/B83)</f>
        <v>34.037427978655714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2024-06-24T05:46:44Z</dcterms:modified>
  <cp:category/>
  <cp:version/>
  <cp:contentType/>
  <cp:contentStatus/>
</cp:coreProperties>
</file>