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6045" activeTab="0"/>
  </bookViews>
  <sheets>
    <sheet name="P77" sheetId="1" r:id="rId1"/>
    <sheet name="เฉลี่ย5ปี" sheetId="2" r:id="rId2"/>
  </sheets>
  <definedNames/>
  <calcPr fullCalcOnLoad="1"/>
</workbook>
</file>

<file path=xl/sharedStrings.xml><?xml version="1.0" encoding="utf-8"?>
<sst xmlns="http://schemas.openxmlformats.org/spreadsheetml/2006/main" count="64" uniqueCount="32">
  <si>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</si>
  <si>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</si>
  <si>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</si>
  <si>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</si>
  <si>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</si>
  <si>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</si>
  <si>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</si>
  <si>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</si>
  <si>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</si>
  <si>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</si>
  <si>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</si>
  <si>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</si>
  <si>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</si>
  <si>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</si>
  <si>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</si>
  <si>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 xml:space="preserve"> </t>
  </si>
  <si>
    <t>สูงสุด</t>
  </si>
  <si>
    <t>เฉลี่ย</t>
  </si>
  <si>
    <t>ต่ำสุด</t>
  </si>
  <si>
    <t>ปริมาณตะกอน</t>
  </si>
  <si>
    <t>Sediment  Yield  :</t>
  </si>
  <si>
    <t>ปริมาณตะกอนรายปีเฉลี่ย</t>
  </si>
  <si>
    <t>=</t>
  </si>
  <si>
    <t>D.A.</t>
  </si>
  <si>
    <t>เฉลี่ยตะกอน5ปี</t>
  </si>
  <si>
    <t>ตัน/ตร.กม.</t>
  </si>
  <si>
    <t>ตัน</t>
  </si>
  <si>
    <t>น้ำแม่ทา สถานี P.77  บ้านสบแม่สะป๊วด อ.แม่ทา จ.ลำพูน</t>
  </si>
  <si>
    <t>พื้นที่รับน้ำ 547 ตร.กม.</t>
  </si>
  <si>
    <t>น้ำแม่ทา สถานี P.77   บ้านสบแม่สะป๊วด อ.แม่ทา จ.ลำพูน</t>
  </si>
  <si>
    <t>พื้นที่รับน้ำ 550 ตร.กม.</t>
  </si>
  <si>
    <r>
      <t>หมายเหตุ</t>
    </r>
    <r>
      <rPr>
        <sz val="12"/>
        <rFont val="TH SarabunPSK"/>
        <family val="2"/>
      </rPr>
      <t xml:space="preserve"> 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</si>
</sst>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\(&quot;฿&quot;#,##0\)"/>
    <numFmt numFmtId="188" formatCode="&quot;฿&quot;#,##0_);[Red]\(&quot;฿&quot;#,##0\)"/>
    <numFmt numFmtId="189" formatCode="&quot;฿&quot;#,##0.00_);\(&quot;฿&quot;#,##0.00\)"/>
    <numFmt numFmtId="190" formatCode="&quot;฿&quot;#,##0.00_);[Red]\(&quot;฿&quot;#,##0.00\)"/>
    <numFmt numFmtId="191" formatCode="_(&quot;฿&quot;* #,##0_);_(&quot;฿&quot;* \(#,##0\);_(&quot;฿&quot;* &quot;-&quot;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* #,##0.00_);_(* \(#,##0.00\);_(* &quot;-&quot;??_);_(@_)"/>
    <numFmt numFmtId="195" formatCode="t#,##0_);\(t#,##0\)"/>
    <numFmt numFmtId="196" formatCode="t#,##0_);[Red]\(t#,##0\)"/>
    <numFmt numFmtId="197" formatCode="_(&quot;฿&quot;* t#,##0_);_(&quot;฿&quot;* \(t#,##0\);_(&quot;฿&quot;* &quot;-&quot;_);_(@_)"/>
    <numFmt numFmtId="198" formatCode="d\ ดดดด\ &quot;พ.ศ.&quot;\ bbbb"/>
    <numFmt numFmtId="199" formatCode="ว\ ดดดด\ &quot;ค.ศ.&quot;\ คคคค"/>
    <numFmt numFmtId="200" formatCode="&quot;วันที่&quot;\ ว\ ดดดด\ ปปปป"/>
    <numFmt numFmtId="201" formatCode="d\ ดดด\ bb"/>
    <numFmt numFmtId="202" formatCode="ว\ ดดด\ ปป"/>
    <numFmt numFmtId="203" formatCode="วว/ดด/ปป"/>
    <numFmt numFmtId="204" formatCode="ชช:นน:ทท"/>
    <numFmt numFmtId="205" formatCode="ช\.นน\ &quot;น.&quot;"/>
    <numFmt numFmtId="206" formatCode="t0.00E+00"/>
    <numFmt numFmtId="207" formatCode="&quot;฿&quot;t#,##0_);\(&quot;฿&quot;t#,##0\)"/>
    <numFmt numFmtId="208" formatCode="&quot;฿&quot;t#,##0_);[Red]\(&quot;฿&quot;t#,##0\)"/>
    <numFmt numFmtId="209" formatCode="0.00_)"/>
    <numFmt numFmtId="210" formatCode="0_)"/>
    <numFmt numFmtId="211" formatCode="0.000"/>
    <numFmt numFmtId="212" formatCode="0.0"/>
    <numFmt numFmtId="213" formatCode="#,##0.0"/>
  </numFmts>
  <fonts count="47">
    <font>
      <sz val="14"/>
      <name val="EucrosiaUPC"/>
      <family val="0"/>
    </font>
    <font>
      <b/>
      <sz val="14"/>
      <name val="EucrosiaUPC"/>
      <family val="0"/>
    </font>
    <font>
      <i/>
      <sz val="14"/>
      <name val="EucrosiaUPC"/>
      <family val="0"/>
    </font>
    <font>
      <b/>
      <i/>
      <sz val="14"/>
      <name val="EucrosiaUPC"/>
      <family val="0"/>
    </font>
    <font>
      <sz val="14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sz val="10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u val="single"/>
      <sz val="12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4" fillId="0" borderId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2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10" xfId="0" applyFont="1" applyBorder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2" fontId="5" fillId="0" borderId="12" xfId="0" applyNumberFormat="1" applyFont="1" applyBorder="1" applyAlignment="1">
      <alignment/>
    </xf>
    <xf numFmtId="2" fontId="5" fillId="0" borderId="13" xfId="42" applyNumberFormat="1" applyFont="1" applyBorder="1" applyAlignment="1">
      <alignment horizontal="centerContinuous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14" xfId="0" applyFont="1" applyBorder="1" applyAlignment="1">
      <alignment/>
    </xf>
    <xf numFmtId="4" fontId="5" fillId="0" borderId="15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0" fontId="5" fillId="0" borderId="20" xfId="0" applyFont="1" applyBorder="1" applyAlignment="1">
      <alignment horizontal="right"/>
    </xf>
    <xf numFmtId="4" fontId="5" fillId="0" borderId="21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0" fontId="8" fillId="0" borderId="0" xfId="0" applyFont="1" applyAlignment="1">
      <alignment/>
    </xf>
    <xf numFmtId="2" fontId="6" fillId="0" borderId="0" xfId="0" applyNumberFormat="1" applyFont="1" applyAlignment="1">
      <alignment horizontal="centerContinuous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1" fillId="0" borderId="10" xfId="0" applyFont="1" applyBorder="1" applyAlignment="1" applyProtection="1">
      <alignment horizontal="left"/>
      <protection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2" fontId="11" fillId="0" borderId="25" xfId="42" applyNumberFormat="1" applyFont="1" applyBorder="1" applyAlignment="1">
      <alignment horizontal="centerContinuous"/>
      <protection/>
    </xf>
    <xf numFmtId="0" fontId="11" fillId="0" borderId="26" xfId="0" applyFont="1" applyBorder="1" applyAlignment="1" applyProtection="1">
      <alignment horizontal="center"/>
      <protection/>
    </xf>
    <xf numFmtId="0" fontId="11" fillId="0" borderId="27" xfId="0" applyFont="1" applyBorder="1" applyAlignment="1" applyProtection="1">
      <alignment horizontal="center"/>
      <protection/>
    </xf>
    <xf numFmtId="0" fontId="11" fillId="0" borderId="28" xfId="0" applyFont="1" applyBorder="1" applyAlignment="1" applyProtection="1">
      <alignment horizontal="center"/>
      <protection/>
    </xf>
    <xf numFmtId="0" fontId="11" fillId="0" borderId="29" xfId="0" applyFont="1" applyBorder="1" applyAlignment="1" applyProtection="1">
      <alignment horizontal="center"/>
      <protection/>
    </xf>
    <xf numFmtId="0" fontId="11" fillId="0" borderId="30" xfId="0" applyFont="1" applyBorder="1" applyAlignment="1" applyProtection="1">
      <alignment horizontal="center"/>
      <protection/>
    </xf>
    <xf numFmtId="0" fontId="11" fillId="0" borderId="31" xfId="0" applyFont="1" applyBorder="1" applyAlignment="1" applyProtection="1">
      <alignment horizontal="center"/>
      <protection/>
    </xf>
    <xf numFmtId="4" fontId="11" fillId="0" borderId="27" xfId="0" applyNumberFormat="1" applyFont="1" applyBorder="1" applyAlignment="1">
      <alignment horizontal="right"/>
    </xf>
    <xf numFmtId="4" fontId="11" fillId="0" borderId="28" xfId="0" applyNumberFormat="1" applyFont="1" applyBorder="1" applyAlignment="1">
      <alignment horizontal="right"/>
    </xf>
    <xf numFmtId="0" fontId="11" fillId="0" borderId="3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5" xfId="0" applyFont="1" applyBorder="1" applyAlignment="1">
      <alignment/>
    </xf>
    <xf numFmtId="4" fontId="11" fillId="0" borderId="27" xfId="0" applyNumberFormat="1" applyFont="1" applyBorder="1" applyAlignment="1">
      <alignment/>
    </xf>
    <xf numFmtId="209" fontId="11" fillId="0" borderId="0" xfId="0" applyNumberFormat="1" applyFont="1" applyAlignment="1" applyProtection="1">
      <alignment/>
      <protection/>
    </xf>
    <xf numFmtId="4" fontId="11" fillId="0" borderId="27" xfId="0" applyNumberFormat="1" applyFont="1" applyBorder="1" applyAlignment="1" applyProtection="1">
      <alignment horizontal="right"/>
      <protection/>
    </xf>
    <xf numFmtId="4" fontId="11" fillId="0" borderId="28" xfId="0" applyNumberFormat="1" applyFont="1" applyBorder="1" applyAlignment="1" applyProtection="1">
      <alignment horizontal="right"/>
      <protection/>
    </xf>
    <xf numFmtId="209" fontId="11" fillId="0" borderId="0" xfId="0" applyNumberFormat="1" applyFont="1" applyAlignment="1" applyProtection="1">
      <alignment horizontal="right"/>
      <protection/>
    </xf>
    <xf numFmtId="210" fontId="11" fillId="0" borderId="26" xfId="0" applyNumberFormat="1" applyFont="1" applyBorder="1" applyAlignment="1" applyProtection="1">
      <alignment horizontal="center"/>
      <protection/>
    </xf>
    <xf numFmtId="210" fontId="11" fillId="0" borderId="33" xfId="0" applyNumberFormat="1" applyFont="1" applyBorder="1" applyAlignment="1" applyProtection="1">
      <alignment horizontal="center"/>
      <protection/>
    </xf>
    <xf numFmtId="4" fontId="11" fillId="0" borderId="34" xfId="0" applyNumberFormat="1" applyFont="1" applyBorder="1" applyAlignment="1" applyProtection="1">
      <alignment/>
      <protection/>
    </xf>
    <xf numFmtId="4" fontId="11" fillId="0" borderId="35" xfId="0" applyNumberFormat="1" applyFont="1" applyBorder="1" applyAlignment="1" applyProtection="1">
      <alignment/>
      <protection/>
    </xf>
    <xf numFmtId="210" fontId="11" fillId="0" borderId="36" xfId="0" applyNumberFormat="1" applyFont="1" applyBorder="1" applyAlignment="1" applyProtection="1">
      <alignment horizontal="center"/>
      <protection/>
    </xf>
    <xf numFmtId="209" fontId="11" fillId="0" borderId="37" xfId="0" applyNumberFormat="1" applyFont="1" applyBorder="1" applyAlignment="1" applyProtection="1">
      <alignment horizontal="left"/>
      <protection/>
    </xf>
    <xf numFmtId="209" fontId="11" fillId="0" borderId="38" xfId="0" applyNumberFormat="1" applyFont="1" applyBorder="1" applyAlignment="1" applyProtection="1">
      <alignment horizontal="center"/>
      <protection/>
    </xf>
    <xf numFmtId="0" fontId="11" fillId="0" borderId="36" xfId="0" applyFont="1" applyBorder="1" applyAlignment="1">
      <alignment/>
    </xf>
    <xf numFmtId="212" fontId="10" fillId="0" borderId="0" xfId="0" applyNumberFormat="1" applyFont="1" applyBorder="1" applyAlignment="1">
      <alignment horizontal="left"/>
    </xf>
    <xf numFmtId="212" fontId="11" fillId="0" borderId="0" xfId="0" applyNumberFormat="1" applyFont="1" applyBorder="1" applyAlignment="1">
      <alignment horizontal="centerContinuous"/>
    </xf>
    <xf numFmtId="2" fontId="11" fillId="0" borderId="0" xfId="0" applyNumberFormat="1" applyFont="1" applyBorder="1" applyAlignment="1">
      <alignment horizontal="center"/>
    </xf>
    <xf numFmtId="212" fontId="11" fillId="0" borderId="38" xfId="0" applyNumberFormat="1" applyFont="1" applyBorder="1" applyAlignment="1">
      <alignment horizontal="centerContinuous"/>
    </xf>
    <xf numFmtId="209" fontId="11" fillId="0" borderId="0" xfId="0" applyNumberFormat="1" applyFont="1" applyBorder="1" applyAlignment="1" applyProtection="1">
      <alignment horizontal="left"/>
      <protection/>
    </xf>
    <xf numFmtId="210" fontId="11" fillId="0" borderId="39" xfId="0" applyNumberFormat="1" applyFont="1" applyBorder="1" applyAlignment="1" applyProtection="1">
      <alignment horizontal="center"/>
      <protection/>
    </xf>
    <xf numFmtId="209" fontId="11" fillId="0" borderId="10" xfId="0" applyNumberFormat="1" applyFont="1" applyBorder="1" applyAlignment="1" applyProtection="1">
      <alignment horizontal="left"/>
      <protection/>
    </xf>
    <xf numFmtId="212" fontId="12" fillId="0" borderId="10" xfId="0" applyNumberFormat="1" applyFont="1" applyBorder="1" applyAlignment="1">
      <alignment horizontal="left"/>
    </xf>
    <xf numFmtId="209" fontId="12" fillId="0" borderId="10" xfId="0" applyNumberFormat="1" applyFont="1" applyBorder="1" applyAlignment="1" applyProtection="1">
      <alignment horizontal="left"/>
      <protection/>
    </xf>
    <xf numFmtId="209" fontId="11" fillId="0" borderId="40" xfId="0" applyNumberFormat="1" applyFont="1" applyBorder="1" applyAlignment="1" applyProtection="1">
      <alignment horizontal="center"/>
      <protection/>
    </xf>
    <xf numFmtId="212" fontId="13" fillId="0" borderId="0" xfId="0" applyNumberFormat="1" applyFont="1" applyBorder="1" applyAlignment="1">
      <alignment horizontal="center"/>
    </xf>
    <xf numFmtId="0" fontId="11" fillId="0" borderId="0" xfId="0" applyFont="1" applyBorder="1" applyAlignment="1" applyProtection="1">
      <alignment horizontal="left"/>
      <protection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212" fontId="11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_sed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37</xdr:row>
      <xdr:rowOff>0</xdr:rowOff>
    </xdr:from>
    <xdr:to>
      <xdr:col>7</xdr:col>
      <xdr:colOff>276225</xdr:colOff>
      <xdr:row>37</xdr:row>
      <xdr:rowOff>0</xdr:rowOff>
    </xdr:to>
    <xdr:sp>
      <xdr:nvSpPr>
        <xdr:cNvPr id="1" name="Line 1"/>
        <xdr:cNvSpPr>
          <a:spLocks/>
        </xdr:cNvSpPr>
      </xdr:nvSpPr>
      <xdr:spPr>
        <a:xfrm>
          <a:off x="1924050" y="97536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  <xdr:twoCellAnchor>
    <xdr:from>
      <xdr:col>9</xdr:col>
      <xdr:colOff>19050</xdr:colOff>
      <xdr:row>37</xdr:row>
      <xdr:rowOff>9525</xdr:rowOff>
    </xdr:from>
    <xdr:to>
      <xdr:col>10</xdr:col>
      <xdr:colOff>447675</xdr:colOff>
      <xdr:row>37</xdr:row>
      <xdr:rowOff>9525</xdr:rowOff>
    </xdr:to>
    <xdr:sp>
      <xdr:nvSpPr>
        <xdr:cNvPr id="2" name="Line 2"/>
        <xdr:cNvSpPr>
          <a:spLocks/>
        </xdr:cNvSpPr>
      </xdr:nvSpPr>
      <xdr:spPr>
        <a:xfrm>
          <a:off x="4305300" y="976312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42"/>
  <sheetViews>
    <sheetView tabSelected="1" zoomScalePageLayoutView="0" workbookViewId="0" topLeftCell="A1">
      <selection activeCell="P38" sqref="P38"/>
    </sheetView>
  </sheetViews>
  <sheetFormatPr defaultColWidth="9.00390625" defaultRowHeight="20.25"/>
  <cols>
    <col min="1" max="1" width="4.875" style="30" customWidth="1"/>
    <col min="2" max="5" width="6.125" style="31" customWidth="1"/>
    <col min="6" max="6" width="7.00390625" style="31" customWidth="1"/>
    <col min="7" max="7" width="7.125" style="31" customWidth="1"/>
    <col min="8" max="8" width="6.625" style="31" customWidth="1"/>
    <col min="9" max="13" width="6.125" style="31" customWidth="1"/>
    <col min="14" max="14" width="12.125" style="31" customWidth="1"/>
    <col min="15" max="16384" width="9.00390625" style="30" customWidth="1"/>
  </cols>
  <sheetData>
    <row r="1" spans="1:14" s="3" customFormat="1" ht="21">
      <c r="A1" s="29" t="s">
        <v>0</v>
      </c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</row>
    <row r="2" ht="20.25" customHeight="1"/>
    <row r="3" spans="1:17" ht="24.75" customHeight="1">
      <c r="A3" s="73" t="s">
        <v>27</v>
      </c>
      <c r="B3" s="73"/>
      <c r="C3" s="73"/>
      <c r="D3" s="73"/>
      <c r="E3" s="73"/>
      <c r="F3" s="73"/>
      <c r="G3" s="73"/>
      <c r="H3" s="73"/>
      <c r="I3" s="73"/>
      <c r="J3" s="71"/>
      <c r="K3" s="73"/>
      <c r="L3" s="76" t="s">
        <v>30</v>
      </c>
      <c r="M3" s="76"/>
      <c r="N3" s="76"/>
      <c r="Q3" s="30">
        <v>550</v>
      </c>
    </row>
    <row r="4" spans="2:14" ht="24.75" customHeight="1">
      <c r="B4" s="30"/>
      <c r="C4" s="30"/>
      <c r="D4" s="30"/>
      <c r="E4" s="30"/>
      <c r="F4" s="30"/>
      <c r="G4" s="30"/>
      <c r="H4" s="30"/>
      <c r="I4" s="30"/>
      <c r="J4" s="32"/>
      <c r="K4" s="30"/>
      <c r="L4" s="72"/>
      <c r="M4" s="72"/>
      <c r="N4" s="72"/>
    </row>
    <row r="5" spans="1:14" ht="23.25" customHeight="1">
      <c r="A5" s="33"/>
      <c r="B5" s="34"/>
      <c r="C5" s="34"/>
      <c r="D5" s="34"/>
      <c r="E5" s="34"/>
      <c r="F5" s="34"/>
      <c r="G5" s="34"/>
      <c r="H5" s="34"/>
      <c r="I5" s="34"/>
      <c r="K5" s="34"/>
      <c r="L5" s="34"/>
      <c r="M5" s="34"/>
      <c r="N5" s="35" t="s">
        <v>19</v>
      </c>
    </row>
    <row r="6" spans="1:14" ht="23.25" customHeight="1">
      <c r="A6" s="36" t="s">
        <v>1</v>
      </c>
      <c r="B6" s="37" t="s">
        <v>2</v>
      </c>
      <c r="C6" s="37" t="s">
        <v>3</v>
      </c>
      <c r="D6" s="37" t="s">
        <v>4</v>
      </c>
      <c r="E6" s="37" t="s">
        <v>5</v>
      </c>
      <c r="F6" s="37" t="s">
        <v>6</v>
      </c>
      <c r="G6" s="37" t="s">
        <v>7</v>
      </c>
      <c r="H6" s="37" t="s">
        <v>8</v>
      </c>
      <c r="I6" s="37" t="s">
        <v>9</v>
      </c>
      <c r="J6" s="37" t="s">
        <v>10</v>
      </c>
      <c r="K6" s="37" t="s">
        <v>11</v>
      </c>
      <c r="L6" s="37" t="s">
        <v>12</v>
      </c>
      <c r="M6" s="37" t="s">
        <v>13</v>
      </c>
      <c r="N6" s="38" t="s">
        <v>14</v>
      </c>
    </row>
    <row r="7" spans="1:14" ht="23.25" customHeight="1">
      <c r="A7" s="39" t="s">
        <v>15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 t="s">
        <v>26</v>
      </c>
    </row>
    <row r="8" spans="1:110" s="46" customFormat="1" ht="20.25" customHeight="1">
      <c r="A8" s="36">
        <v>2543</v>
      </c>
      <c r="B8" s="42">
        <v>59.31</v>
      </c>
      <c r="C8" s="42">
        <v>690.11</v>
      </c>
      <c r="D8" s="42">
        <v>1203.51</v>
      </c>
      <c r="E8" s="42">
        <v>711.14</v>
      </c>
      <c r="F8" s="42">
        <v>1419.88</v>
      </c>
      <c r="G8" s="42">
        <v>2215.5</v>
      </c>
      <c r="H8" s="42">
        <v>1702.67</v>
      </c>
      <c r="I8" s="42">
        <v>325.95</v>
      </c>
      <c r="J8" s="42">
        <v>24.13</v>
      </c>
      <c r="K8" s="42">
        <v>9.51</v>
      </c>
      <c r="L8" s="42">
        <v>4.97</v>
      </c>
      <c r="M8" s="42">
        <v>5.01</v>
      </c>
      <c r="N8" s="43">
        <f>SUM(B8:M8)</f>
        <v>8371.69</v>
      </c>
      <c r="O8" s="44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</row>
    <row r="9" spans="1:14" s="45" customFormat="1" ht="20.25" customHeight="1">
      <c r="A9" s="36">
        <v>2544</v>
      </c>
      <c r="B9" s="42">
        <v>0</v>
      </c>
      <c r="C9" s="42">
        <v>0</v>
      </c>
      <c r="D9" s="42">
        <v>153.2544049456229</v>
      </c>
      <c r="E9" s="42">
        <v>493.73071240650756</v>
      </c>
      <c r="F9" s="42">
        <v>4372.37312008901</v>
      </c>
      <c r="G9" s="42">
        <v>2236.4728039269976</v>
      </c>
      <c r="H9" s="42">
        <v>1516.6043129514824</v>
      </c>
      <c r="I9" s="42">
        <v>243.3924814198962</v>
      </c>
      <c r="J9" s="42">
        <v>39.365853357367044</v>
      </c>
      <c r="K9" s="42">
        <v>34.104624515080275</v>
      </c>
      <c r="L9" s="42">
        <v>22.429599285297922</v>
      </c>
      <c r="M9" s="42">
        <v>9.438160907927605</v>
      </c>
      <c r="N9" s="43">
        <f aca="true" t="shared" si="0" ref="N9:N31">SUM(B9:M9)</f>
        <v>9121.16607380519</v>
      </c>
    </row>
    <row r="10" spans="1:14" s="45" customFormat="1" ht="20.25" customHeight="1">
      <c r="A10" s="36">
        <v>2545</v>
      </c>
      <c r="B10" s="42">
        <v>0.27</v>
      </c>
      <c r="C10" s="42">
        <v>37.79</v>
      </c>
      <c r="D10" s="42">
        <v>55.34</v>
      </c>
      <c r="E10" s="42">
        <v>10</v>
      </c>
      <c r="F10" s="42">
        <v>1290.84</v>
      </c>
      <c r="G10" s="42">
        <v>5714.06</v>
      </c>
      <c r="H10" s="42">
        <v>586.28</v>
      </c>
      <c r="I10" s="42">
        <v>2291.62</v>
      </c>
      <c r="J10" s="42">
        <v>603.92</v>
      </c>
      <c r="K10" s="42">
        <v>386.16</v>
      </c>
      <c r="L10" s="42">
        <v>241.38</v>
      </c>
      <c r="M10" s="42">
        <v>213.72</v>
      </c>
      <c r="N10" s="43">
        <f t="shared" si="0"/>
        <v>11431.38</v>
      </c>
    </row>
    <row r="11" spans="1:14" s="45" customFormat="1" ht="20.25" customHeight="1">
      <c r="A11" s="36">
        <v>2546</v>
      </c>
      <c r="B11" s="42">
        <v>56</v>
      </c>
      <c r="C11" s="42">
        <v>237</v>
      </c>
      <c r="D11" s="42">
        <v>373</v>
      </c>
      <c r="E11" s="42">
        <v>2534</v>
      </c>
      <c r="F11" s="42">
        <v>321</v>
      </c>
      <c r="G11" s="42">
        <v>11413</v>
      </c>
      <c r="H11" s="42">
        <v>1852</v>
      </c>
      <c r="I11" s="42">
        <v>557</v>
      </c>
      <c r="J11" s="42">
        <v>36</v>
      </c>
      <c r="K11" s="42">
        <v>31</v>
      </c>
      <c r="L11" s="42">
        <v>12</v>
      </c>
      <c r="M11" s="42">
        <v>0</v>
      </c>
      <c r="N11" s="43">
        <f t="shared" si="0"/>
        <v>17422</v>
      </c>
    </row>
    <row r="12" spans="1:14" s="45" customFormat="1" ht="20.25" customHeight="1">
      <c r="A12" s="36">
        <v>2547</v>
      </c>
      <c r="B12" s="42">
        <v>0</v>
      </c>
      <c r="C12" s="42">
        <v>153.59912330438192</v>
      </c>
      <c r="D12" s="42">
        <v>221.44057053389673</v>
      </c>
      <c r="E12" s="42">
        <v>551.1770235506028</v>
      </c>
      <c r="F12" s="42">
        <v>674.0081946005578</v>
      </c>
      <c r="G12" s="42">
        <v>1765.4568690786366</v>
      </c>
      <c r="H12" s="42">
        <v>232.38363462448916</v>
      </c>
      <c r="I12" s="42">
        <v>88.59024572553466</v>
      </c>
      <c r="J12" s="42">
        <v>27.99112789943911</v>
      </c>
      <c r="K12" s="42">
        <v>13.00411516733777</v>
      </c>
      <c r="L12" s="42">
        <v>10.204694930366113</v>
      </c>
      <c r="M12" s="42">
        <v>11.29805510147677</v>
      </c>
      <c r="N12" s="43">
        <f t="shared" si="0"/>
        <v>3749.1536545167196</v>
      </c>
    </row>
    <row r="13" spans="1:14" s="45" customFormat="1" ht="20.25" customHeight="1">
      <c r="A13" s="36">
        <v>2548</v>
      </c>
      <c r="B13" s="42">
        <v>27.59330079878854</v>
      </c>
      <c r="C13" s="42">
        <v>28.513077492081493</v>
      </c>
      <c r="D13" s="42">
        <v>372.32908394406144</v>
      </c>
      <c r="E13" s="42">
        <v>698.2142992009907</v>
      </c>
      <c r="F13" s="42">
        <v>1110.0568325976637</v>
      </c>
      <c r="G13" s="42">
        <v>7876.981343003385</v>
      </c>
      <c r="H13" s="42">
        <v>1163.2852513350865</v>
      </c>
      <c r="I13" s="42">
        <v>536.2741174303987</v>
      </c>
      <c r="J13" s="42">
        <v>929.1026621927582</v>
      </c>
      <c r="K13" s="42">
        <v>279.5530902233503</v>
      </c>
      <c r="L13" s="42">
        <v>180.5295968475217</v>
      </c>
      <c r="M13" s="42">
        <v>188.5202944873784</v>
      </c>
      <c r="N13" s="43">
        <f t="shared" si="0"/>
        <v>13390.952949553464</v>
      </c>
    </row>
    <row r="14" spans="1:14" s="45" customFormat="1" ht="20.25" customHeight="1">
      <c r="A14" s="36">
        <v>2549</v>
      </c>
      <c r="B14" s="42">
        <v>1552.496673203399</v>
      </c>
      <c r="C14" s="42">
        <v>4053.564915868616</v>
      </c>
      <c r="D14" s="42">
        <v>945.1844379828252</v>
      </c>
      <c r="E14" s="42">
        <v>8273.927509416852</v>
      </c>
      <c r="F14" s="42">
        <v>14439.72408583806</v>
      </c>
      <c r="G14" s="42">
        <v>12426.462035335255</v>
      </c>
      <c r="H14" s="42">
        <v>6783.275831145072</v>
      </c>
      <c r="I14" s="42">
        <v>3154.3121208202674</v>
      </c>
      <c r="J14" s="42">
        <v>2807.053295030103</v>
      </c>
      <c r="K14" s="42">
        <v>2684.391969426963</v>
      </c>
      <c r="L14" s="42">
        <v>2118.4665622194543</v>
      </c>
      <c r="M14" s="42">
        <v>2094.4167250991577</v>
      </c>
      <c r="N14" s="43">
        <f t="shared" si="0"/>
        <v>61333.27616138603</v>
      </c>
    </row>
    <row r="15" spans="1:14" s="45" customFormat="1" ht="20.25" customHeight="1">
      <c r="A15" s="36">
        <v>2550</v>
      </c>
      <c r="B15" s="42">
        <v>60.764206480630776</v>
      </c>
      <c r="C15" s="42">
        <v>866.5674974274024</v>
      </c>
      <c r="D15" s="42">
        <v>615.4263737660737</v>
      </c>
      <c r="E15" s="42">
        <v>291.3837573592247</v>
      </c>
      <c r="F15" s="42">
        <v>494.34024452769887</v>
      </c>
      <c r="G15" s="42">
        <v>1223.9968704589344</v>
      </c>
      <c r="H15" s="42">
        <v>914.9375067611028</v>
      </c>
      <c r="I15" s="42">
        <v>242.500396385246</v>
      </c>
      <c r="J15" s="42">
        <v>167.48464945167973</v>
      </c>
      <c r="K15" s="42">
        <v>99.8776625845928</v>
      </c>
      <c r="L15" s="42">
        <v>94.13159952919818</v>
      </c>
      <c r="M15" s="42">
        <v>93.33865150485548</v>
      </c>
      <c r="N15" s="43">
        <f t="shared" si="0"/>
        <v>5164.749416236639</v>
      </c>
    </row>
    <row r="16" spans="1:14" s="45" customFormat="1" ht="20.25" customHeight="1">
      <c r="A16" s="36">
        <v>2551</v>
      </c>
      <c r="B16" s="42">
        <v>32.965436728319425</v>
      </c>
      <c r="C16" s="42">
        <v>102.8333241532014</v>
      </c>
      <c r="D16" s="42">
        <v>315.07420653887436</v>
      </c>
      <c r="E16" s="42">
        <v>99.03180481005879</v>
      </c>
      <c r="F16" s="42">
        <v>487.8099000588864</v>
      </c>
      <c r="G16" s="42">
        <v>2593.489290741774</v>
      </c>
      <c r="H16" s="42">
        <v>1956.075595363055</v>
      </c>
      <c r="I16" s="42">
        <v>1140.308931851628</v>
      </c>
      <c r="J16" s="42">
        <v>81.72780154046639</v>
      </c>
      <c r="K16" s="42">
        <v>82.55285822169985</v>
      </c>
      <c r="L16" s="42">
        <v>69.09964119688178</v>
      </c>
      <c r="M16" s="42">
        <v>41.66685886742165</v>
      </c>
      <c r="N16" s="43">
        <f t="shared" si="0"/>
        <v>7002.635650072268</v>
      </c>
    </row>
    <row r="17" spans="1:14" s="45" customFormat="1" ht="20.25" customHeight="1">
      <c r="A17" s="36">
        <v>2552</v>
      </c>
      <c r="B17" s="42">
        <v>30.11900100866081</v>
      </c>
      <c r="C17" s="42">
        <v>160.98633550793826</v>
      </c>
      <c r="D17" s="42">
        <v>118.07676131892032</v>
      </c>
      <c r="E17" s="42">
        <v>535.6129301955937</v>
      </c>
      <c r="F17" s="42">
        <v>278.18669973479666</v>
      </c>
      <c r="G17" s="42">
        <v>1255.837537524783</v>
      </c>
      <c r="H17" s="42">
        <v>927.0540479538453</v>
      </c>
      <c r="I17" s="42">
        <v>369.2338371169289</v>
      </c>
      <c r="J17" s="42">
        <v>44.53186453428042</v>
      </c>
      <c r="K17" s="42">
        <v>0.6353861567115694</v>
      </c>
      <c r="L17" s="42">
        <v>0.6160590241626621</v>
      </c>
      <c r="M17" s="42">
        <v>0.40280048685172426</v>
      </c>
      <c r="N17" s="43">
        <f t="shared" si="0"/>
        <v>3721.2932605634737</v>
      </c>
    </row>
    <row r="18" spans="1:14" s="45" customFormat="1" ht="20.25" customHeight="1">
      <c r="A18" s="36">
        <v>2553</v>
      </c>
      <c r="B18" s="42">
        <v>0</v>
      </c>
      <c r="C18" s="42">
        <v>0</v>
      </c>
      <c r="D18" s="42">
        <v>31.056502196094353</v>
      </c>
      <c r="E18" s="42">
        <v>121.83516445124059</v>
      </c>
      <c r="F18" s="42">
        <v>7751.425378672487</v>
      </c>
      <c r="G18" s="42">
        <v>7026.213716240163</v>
      </c>
      <c r="H18" s="42">
        <v>3047.4949501799088</v>
      </c>
      <c r="I18" s="42">
        <v>698.7141996594016</v>
      </c>
      <c r="J18" s="42">
        <v>156.67750330903687</v>
      </c>
      <c r="K18" s="42">
        <v>48.38736601444636</v>
      </c>
      <c r="L18" s="42">
        <v>42.87392787184614</v>
      </c>
      <c r="M18" s="42">
        <v>262.0829479720098</v>
      </c>
      <c r="N18" s="43">
        <f t="shared" si="0"/>
        <v>19186.761656566632</v>
      </c>
    </row>
    <row r="19" spans="1:14" s="45" customFormat="1" ht="20.25" customHeight="1">
      <c r="A19" s="36">
        <v>2554</v>
      </c>
      <c r="B19" s="42">
        <v>318.0036841634677</v>
      </c>
      <c r="C19" s="42">
        <v>4428.124101837031</v>
      </c>
      <c r="D19" s="42">
        <v>2055.317371023595</v>
      </c>
      <c r="E19" s="42">
        <v>3836.1651057365084</v>
      </c>
      <c r="F19" s="42">
        <v>14790.64322353245</v>
      </c>
      <c r="G19" s="42">
        <v>20240.441267101975</v>
      </c>
      <c r="H19" s="42">
        <v>6014.517106499842</v>
      </c>
      <c r="I19" s="42">
        <v>421.5068348736077</v>
      </c>
      <c r="J19" s="42">
        <v>90.84360711837157</v>
      </c>
      <c r="K19" s="42">
        <v>42.59857178676077</v>
      </c>
      <c r="L19" s="42">
        <v>18.805839294003594</v>
      </c>
      <c r="M19" s="42">
        <v>29.09509692365121</v>
      </c>
      <c r="N19" s="43">
        <f t="shared" si="0"/>
        <v>52286.06180989127</v>
      </c>
    </row>
    <row r="20" spans="1:14" ht="20.25" customHeight="1">
      <c r="A20" s="36">
        <v>2555</v>
      </c>
      <c r="B20" s="47">
        <v>133.33570588265772</v>
      </c>
      <c r="C20" s="47">
        <v>200.6635868476288</v>
      </c>
      <c r="D20" s="47">
        <v>11.337550454986275</v>
      </c>
      <c r="E20" s="47">
        <v>4.138501878974674</v>
      </c>
      <c r="F20" s="47">
        <v>148.7085782401874</v>
      </c>
      <c r="G20" s="47">
        <v>4429.291412059585</v>
      </c>
      <c r="H20" s="47">
        <v>1052.8116004144074</v>
      </c>
      <c r="I20" s="47">
        <v>115.31117613568055</v>
      </c>
      <c r="J20" s="47">
        <v>116.07214338527953</v>
      </c>
      <c r="K20" s="47">
        <v>7.168225237993226</v>
      </c>
      <c r="L20" s="47">
        <v>7.2226172626008704</v>
      </c>
      <c r="M20" s="47">
        <v>6.428320622180963</v>
      </c>
      <c r="N20" s="43">
        <f t="shared" si="0"/>
        <v>6232.489418422162</v>
      </c>
    </row>
    <row r="21" spans="1:25" ht="20.25" customHeight="1">
      <c r="A21" s="36">
        <v>2556</v>
      </c>
      <c r="B21" s="47">
        <v>5.260132659942028</v>
      </c>
      <c r="C21" s="47">
        <v>6.705211466496126</v>
      </c>
      <c r="D21" s="47">
        <v>6.289647657607829</v>
      </c>
      <c r="E21" s="47">
        <v>407.3169482026795</v>
      </c>
      <c r="F21" s="47">
        <v>458.73505904384194</v>
      </c>
      <c r="G21" s="47">
        <v>1065.8653780233976</v>
      </c>
      <c r="H21" s="47">
        <v>1499.4654999463003</v>
      </c>
      <c r="I21" s="47">
        <v>319.242351832369</v>
      </c>
      <c r="J21" s="47">
        <v>33.88474127186126</v>
      </c>
      <c r="K21" s="47">
        <v>11.655480393207979</v>
      </c>
      <c r="L21" s="47">
        <v>2.2173009684562954</v>
      </c>
      <c r="M21" s="47">
        <v>1.7516325793188892</v>
      </c>
      <c r="N21" s="43">
        <f t="shared" si="0"/>
        <v>3818.3893840454793</v>
      </c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</row>
    <row r="22" spans="1:25" ht="20.25" customHeight="1">
      <c r="A22" s="36">
        <v>2557</v>
      </c>
      <c r="B22" s="47">
        <v>2.8557412987149173</v>
      </c>
      <c r="C22" s="47">
        <v>207.42615105460555</v>
      </c>
      <c r="D22" s="47">
        <v>40.56419282913359</v>
      </c>
      <c r="E22" s="47">
        <v>153.41959673776464</v>
      </c>
      <c r="F22" s="47">
        <v>605.5802459530394</v>
      </c>
      <c r="G22" s="47">
        <v>1559.821148811178</v>
      </c>
      <c r="H22" s="47">
        <v>128.43137956880364</v>
      </c>
      <c r="I22" s="47">
        <v>128.97098275413967</v>
      </c>
      <c r="J22" s="47">
        <v>14.454501721211523</v>
      </c>
      <c r="K22" s="47">
        <v>51.70980877476306</v>
      </c>
      <c r="L22" s="47">
        <v>5.12756509199667</v>
      </c>
      <c r="M22" s="47">
        <v>0</v>
      </c>
      <c r="N22" s="43">
        <f t="shared" si="0"/>
        <v>2898.361314595351</v>
      </c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</row>
    <row r="23" spans="1:25" ht="20.25" customHeight="1">
      <c r="A23" s="36">
        <v>2558</v>
      </c>
      <c r="B23" s="47">
        <v>5.25788601017863</v>
      </c>
      <c r="C23" s="47">
        <v>1.7008194038480564</v>
      </c>
      <c r="D23" s="47">
        <v>0.7636088977204547</v>
      </c>
      <c r="E23" s="47">
        <v>0.09508295153191108</v>
      </c>
      <c r="F23" s="47">
        <v>692.5636198288561</v>
      </c>
      <c r="G23" s="47">
        <v>244.52922060910217</v>
      </c>
      <c r="H23" s="47">
        <v>338.0693868816912</v>
      </c>
      <c r="I23" s="47">
        <v>219.71216304077646</v>
      </c>
      <c r="J23" s="47">
        <v>37.139734873425304</v>
      </c>
      <c r="K23" s="47">
        <v>2.5466627780259743</v>
      </c>
      <c r="L23" s="47">
        <v>4.39591970105765</v>
      </c>
      <c r="M23" s="47">
        <v>2.327335599421338</v>
      </c>
      <c r="N23" s="43">
        <f t="shared" si="0"/>
        <v>1549.1014405756353</v>
      </c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</row>
    <row r="24" spans="1:25" ht="20.25" customHeight="1">
      <c r="A24" s="36">
        <v>2559</v>
      </c>
      <c r="B24" s="49">
        <v>60.41871419830527</v>
      </c>
      <c r="C24" s="49">
        <v>158.2907687074271</v>
      </c>
      <c r="D24" s="49">
        <v>565.1239862135945</v>
      </c>
      <c r="E24" s="49">
        <v>284.28765028119034</v>
      </c>
      <c r="F24" s="49">
        <v>288.6295625405189</v>
      </c>
      <c r="G24" s="49">
        <v>2748.105937934738</v>
      </c>
      <c r="H24" s="49">
        <v>3018.246684705736</v>
      </c>
      <c r="I24" s="49">
        <v>1858.4223007687672</v>
      </c>
      <c r="J24" s="49">
        <v>315.9631520393347</v>
      </c>
      <c r="K24" s="49">
        <v>14.875528049236452</v>
      </c>
      <c r="L24" s="49">
        <v>10.42329936795461</v>
      </c>
      <c r="M24" s="49">
        <v>2.521881508306614</v>
      </c>
      <c r="N24" s="43">
        <f t="shared" si="0"/>
        <v>9325.30946631511</v>
      </c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</row>
    <row r="25" spans="1:25" ht="20.25" customHeight="1">
      <c r="A25" s="36">
        <v>2560</v>
      </c>
      <c r="B25" s="49">
        <v>29.586814478366495</v>
      </c>
      <c r="C25" s="49">
        <v>727.6388107556223</v>
      </c>
      <c r="D25" s="42">
        <v>305.41602051470437</v>
      </c>
      <c r="E25" s="49">
        <v>335.29982267765433</v>
      </c>
      <c r="F25" s="49">
        <v>408.98856616019015</v>
      </c>
      <c r="G25" s="49">
        <v>1307.5658413428625</v>
      </c>
      <c r="H25" s="49">
        <v>2892.827180461793</v>
      </c>
      <c r="I25" s="49">
        <v>687.3028937587878</v>
      </c>
      <c r="J25" s="49">
        <v>391.46499803922933</v>
      </c>
      <c r="K25" s="49">
        <v>292.37351348478506</v>
      </c>
      <c r="L25" s="49">
        <v>107.4355716455133</v>
      </c>
      <c r="M25" s="49">
        <v>109.31133371215589</v>
      </c>
      <c r="N25" s="43">
        <f t="shared" si="0"/>
        <v>7595.211367031664</v>
      </c>
      <c r="O25" s="51"/>
      <c r="P25" s="48"/>
      <c r="Q25" s="48"/>
      <c r="R25" s="48"/>
      <c r="S25" s="48"/>
      <c r="T25" s="48"/>
      <c r="U25" s="48"/>
      <c r="V25" s="48"/>
      <c r="W25" s="48"/>
      <c r="X25" s="48"/>
      <c r="Y25" s="48"/>
    </row>
    <row r="26" spans="1:25" ht="20.25" customHeight="1">
      <c r="A26" s="36">
        <v>2561</v>
      </c>
      <c r="B26" s="49">
        <v>24.03892466489741</v>
      </c>
      <c r="C26" s="49">
        <v>54.5866623437004</v>
      </c>
      <c r="D26" s="42">
        <v>34.227360749611535</v>
      </c>
      <c r="E26" s="49">
        <v>598.3986709774188</v>
      </c>
      <c r="F26" s="49">
        <v>642.4712515053907</v>
      </c>
      <c r="G26" s="49">
        <v>68.72692923810231</v>
      </c>
      <c r="H26" s="49">
        <v>3546.449211849438</v>
      </c>
      <c r="I26" s="49">
        <v>4551.084966282048</v>
      </c>
      <c r="J26" s="49">
        <v>2021.6183284695146</v>
      </c>
      <c r="K26" s="49">
        <v>1956.027439584633</v>
      </c>
      <c r="L26" s="49">
        <v>213.5507763037977</v>
      </c>
      <c r="M26" s="49">
        <v>2.0456550716091706</v>
      </c>
      <c r="N26" s="43">
        <f t="shared" si="0"/>
        <v>13713.226177040164</v>
      </c>
      <c r="O26" s="51"/>
      <c r="P26" s="48"/>
      <c r="Q26" s="48"/>
      <c r="R26" s="48"/>
      <c r="S26" s="48"/>
      <c r="T26" s="48"/>
      <c r="U26" s="48"/>
      <c r="V26" s="48"/>
      <c r="W26" s="48"/>
      <c r="X26" s="48"/>
      <c r="Y26" s="48"/>
    </row>
    <row r="27" spans="1:25" ht="20.25" customHeight="1">
      <c r="A27" s="36">
        <v>2562</v>
      </c>
      <c r="B27" s="49">
        <v>0.8542705988571069</v>
      </c>
      <c r="C27" s="49">
        <v>22.955654465865635</v>
      </c>
      <c r="D27" s="49">
        <v>0.6297811515594383</v>
      </c>
      <c r="E27" s="49">
        <v>0.47829847302189266</v>
      </c>
      <c r="F27" s="49">
        <v>258.2176205225868</v>
      </c>
      <c r="G27" s="49">
        <v>1209.7110503368413</v>
      </c>
      <c r="H27" s="49">
        <v>4.823835114883469</v>
      </c>
      <c r="I27" s="49">
        <v>1.4806746641171156</v>
      </c>
      <c r="J27" s="49">
        <v>32.270809051258</v>
      </c>
      <c r="K27" s="49">
        <v>43.332995931293205</v>
      </c>
      <c r="L27" s="49">
        <v>0.6211722860945298</v>
      </c>
      <c r="M27" s="49">
        <v>0.5380813188469944</v>
      </c>
      <c r="N27" s="43">
        <f t="shared" si="0"/>
        <v>1575.9142439152254</v>
      </c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</row>
    <row r="28" spans="1:25" ht="20.25" customHeight="1">
      <c r="A28" s="52">
        <v>2563</v>
      </c>
      <c r="B28" s="49">
        <v>0</v>
      </c>
      <c r="C28" s="49">
        <v>0</v>
      </c>
      <c r="D28" s="49">
        <v>113.74387303693564</v>
      </c>
      <c r="E28" s="49">
        <v>352.64150006889173</v>
      </c>
      <c r="F28" s="49">
        <v>7267.200115265474</v>
      </c>
      <c r="G28" s="49">
        <v>1211.867808826536</v>
      </c>
      <c r="H28" s="49">
        <v>131.97871083279267</v>
      </c>
      <c r="I28" s="49">
        <v>172.87696563455034</v>
      </c>
      <c r="J28" s="49">
        <v>7.904089232464044</v>
      </c>
      <c r="K28" s="49">
        <v>2.1070380064330334</v>
      </c>
      <c r="L28" s="49">
        <v>0</v>
      </c>
      <c r="M28" s="49">
        <v>0</v>
      </c>
      <c r="N28" s="43">
        <f t="shared" si="0"/>
        <v>9260.320100904079</v>
      </c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</row>
    <row r="29" spans="1:25" ht="20.25" customHeight="1">
      <c r="A29" s="52">
        <v>2564</v>
      </c>
      <c r="B29" s="49">
        <v>0</v>
      </c>
      <c r="C29" s="49">
        <v>6.03073189733491</v>
      </c>
      <c r="D29" s="49">
        <v>15.829513746415797</v>
      </c>
      <c r="E29" s="49">
        <v>217.6989747893393</v>
      </c>
      <c r="F29" s="49">
        <v>1648.7334807525433</v>
      </c>
      <c r="G29" s="49">
        <v>11804.326819561606</v>
      </c>
      <c r="H29" s="49">
        <v>3513.992793200142</v>
      </c>
      <c r="I29" s="49">
        <v>893.9725100629632</v>
      </c>
      <c r="J29" s="49">
        <v>18.741732840590522</v>
      </c>
      <c r="K29" s="49">
        <v>0</v>
      </c>
      <c r="L29" s="49">
        <v>0</v>
      </c>
      <c r="M29" s="49">
        <v>0</v>
      </c>
      <c r="N29" s="43">
        <f t="shared" si="0"/>
        <v>18119.326556850934</v>
      </c>
      <c r="O29" s="51"/>
      <c r="P29" s="48"/>
      <c r="Q29" s="48"/>
      <c r="R29" s="48"/>
      <c r="S29" s="48"/>
      <c r="T29" s="48"/>
      <c r="U29" s="48"/>
      <c r="V29" s="48"/>
      <c r="W29" s="48"/>
      <c r="X29" s="48"/>
      <c r="Y29" s="48"/>
    </row>
    <row r="30" spans="1:25" ht="20.25" customHeight="1">
      <c r="A30" s="52">
        <v>2565</v>
      </c>
      <c r="B30" s="49">
        <v>0</v>
      </c>
      <c r="C30" s="49">
        <v>1439.374461441486</v>
      </c>
      <c r="D30" s="49">
        <v>38.35126241540418</v>
      </c>
      <c r="E30" s="49">
        <v>1529.3673835442512</v>
      </c>
      <c r="F30" s="49">
        <v>10283.973788582955</v>
      </c>
      <c r="G30" s="49">
        <v>15564.088584194153</v>
      </c>
      <c r="H30" s="49">
        <v>10120.151097672044</v>
      </c>
      <c r="I30" s="49">
        <v>1031.3005226822852</v>
      </c>
      <c r="J30" s="49">
        <v>363.3634794997586</v>
      </c>
      <c r="K30" s="49">
        <v>218.52992261957792</v>
      </c>
      <c r="L30" s="49">
        <v>85.6956034553064</v>
      </c>
      <c r="M30" s="49">
        <v>2.089271071284772</v>
      </c>
      <c r="N30" s="43">
        <f t="shared" si="0"/>
        <v>40676.28537717851</v>
      </c>
      <c r="O30" s="51"/>
      <c r="P30" s="48"/>
      <c r="Q30" s="48"/>
      <c r="R30" s="48"/>
      <c r="S30" s="48"/>
      <c r="T30" s="48"/>
      <c r="U30" s="48"/>
      <c r="V30" s="48"/>
      <c r="W30" s="48"/>
      <c r="X30" s="48"/>
      <c r="Y30" s="48"/>
    </row>
    <row r="31" spans="1:25" ht="20.25" customHeight="1">
      <c r="A31" s="52">
        <v>2566</v>
      </c>
      <c r="B31" s="49">
        <v>0</v>
      </c>
      <c r="C31" s="49">
        <v>0</v>
      </c>
      <c r="D31" s="49">
        <v>11.034861060634551</v>
      </c>
      <c r="E31" s="49">
        <v>136.57510356871563</v>
      </c>
      <c r="F31" s="49">
        <v>41.24104610758338</v>
      </c>
      <c r="G31" s="49">
        <v>9831.9784938877</v>
      </c>
      <c r="H31" s="49">
        <v>11372.255436352558</v>
      </c>
      <c r="I31" s="49">
        <v>2018.8275359298882</v>
      </c>
      <c r="J31" s="49">
        <v>44.4944703271235</v>
      </c>
      <c r="K31" s="49">
        <v>62.372223834088324</v>
      </c>
      <c r="L31" s="49">
        <v>49.017970302277796</v>
      </c>
      <c r="M31" s="49">
        <v>45.807725326834515</v>
      </c>
      <c r="N31" s="43">
        <f t="shared" si="0"/>
        <v>23613.604866697406</v>
      </c>
      <c r="O31" s="51"/>
      <c r="P31" s="48"/>
      <c r="Q31" s="48"/>
      <c r="R31" s="48"/>
      <c r="S31" s="48"/>
      <c r="T31" s="48"/>
      <c r="U31" s="48"/>
      <c r="V31" s="48"/>
      <c r="W31" s="48"/>
      <c r="X31" s="48"/>
      <c r="Y31" s="48"/>
    </row>
    <row r="32" spans="1:25" ht="20.25" customHeight="1">
      <c r="A32" s="52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50"/>
      <c r="O32" s="51"/>
      <c r="P32" s="48"/>
      <c r="Q32" s="48"/>
      <c r="R32" s="48"/>
      <c r="S32" s="48"/>
      <c r="T32" s="48"/>
      <c r="U32" s="48"/>
      <c r="V32" s="48"/>
      <c r="W32" s="48"/>
      <c r="X32" s="48"/>
      <c r="Y32" s="48"/>
    </row>
    <row r="33" spans="1:25" ht="20.25" customHeight="1">
      <c r="A33" s="53" t="s">
        <v>16</v>
      </c>
      <c r="B33" s="54">
        <f>+MAX(B8:B32)</f>
        <v>1552.496673203399</v>
      </c>
      <c r="C33" s="54">
        <f>+MAX(C8:C32)</f>
        <v>4428.124101837031</v>
      </c>
      <c r="D33" s="54">
        <f>+MAX(D8:D32)</f>
        <v>2055.317371023595</v>
      </c>
      <c r="E33" s="54">
        <f>+MAX(E8:E32)</f>
        <v>8273.927509416852</v>
      </c>
      <c r="F33" s="54">
        <f>+MAX(F8:F32)</f>
        <v>14790.64322353245</v>
      </c>
      <c r="G33" s="54">
        <f>+MAX(G8:G32)</f>
        <v>20240.441267101975</v>
      </c>
      <c r="H33" s="54">
        <f>+MAX(H8:H32)</f>
        <v>11372.255436352558</v>
      </c>
      <c r="I33" s="54">
        <f>+MAX(I8:I32)</f>
        <v>4551.084966282048</v>
      </c>
      <c r="J33" s="54">
        <f>+MAX(J8:J32)</f>
        <v>2807.053295030103</v>
      </c>
      <c r="K33" s="54">
        <f>+MAX(K8:K32)</f>
        <v>2684.391969426963</v>
      </c>
      <c r="L33" s="54">
        <f>+MAX(L8:L32)</f>
        <v>2118.4665622194543</v>
      </c>
      <c r="M33" s="54">
        <f>+MAX(M8:M32)</f>
        <v>2094.4167250991577</v>
      </c>
      <c r="N33" s="55">
        <f>+MAX(N8:N32)</f>
        <v>61333.27616138603</v>
      </c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</row>
    <row r="34" spans="1:25" ht="20.25" customHeight="1">
      <c r="A34" s="53" t="s">
        <v>17</v>
      </c>
      <c r="B34" s="54">
        <f>+AVERAGE(B8:B32)</f>
        <v>99.9637705072994</v>
      </c>
      <c r="C34" s="54">
        <f>+AVERAGE(C8:C32)</f>
        <v>566.0192180822779</v>
      </c>
      <c r="D34" s="54">
        <f>+AVERAGE(D8:D32)</f>
        <v>316.763390457428</v>
      </c>
      <c r="E34" s="54">
        <f>+AVERAGE(E8:E32)</f>
        <v>923.9973267199584</v>
      </c>
      <c r="F34" s="54">
        <f>+AVERAGE(F8:F32)</f>
        <v>2923.9721089231152</v>
      </c>
      <c r="G34" s="54">
        <f>+AVERAGE(G8:G32)</f>
        <v>5293.074598259904</v>
      </c>
      <c r="H34" s="54">
        <f>+AVERAGE(H8:H32)</f>
        <v>2679.8367105756033</v>
      </c>
      <c r="I34" s="54">
        <f>+AVERAGE(I8:I32)</f>
        <v>919.4961753678868</v>
      </c>
      <c r="J34" s="54">
        <f>+AVERAGE(J8:J32)</f>
        <v>350.25835604935634</v>
      </c>
      <c r="K34" s="54">
        <f>+AVERAGE(K8:K32)</f>
        <v>265.60310344962414</v>
      </c>
      <c r="L34" s="54">
        <f>+AVERAGE(L8:L32)</f>
        <v>137.55063819099118</v>
      </c>
      <c r="M34" s="54">
        <f>+AVERAGE(M8:M32)</f>
        <v>130.07545117336204</v>
      </c>
      <c r="N34" s="55">
        <f>SUM(B34:M34)</f>
        <v>14606.610847756809</v>
      </c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</row>
    <row r="35" spans="1:25" ht="20.25" customHeight="1">
      <c r="A35" s="53" t="s">
        <v>18</v>
      </c>
      <c r="B35" s="54">
        <f>+MIN(B8:B32)</f>
        <v>0</v>
      </c>
      <c r="C35" s="54">
        <f>+MIN(C8:C32)</f>
        <v>0</v>
      </c>
      <c r="D35" s="54">
        <f>+MIN(D8:D32)</f>
        <v>0.6297811515594383</v>
      </c>
      <c r="E35" s="54">
        <f>+MIN(E8:E32)</f>
        <v>0.09508295153191108</v>
      </c>
      <c r="F35" s="54">
        <f>+MIN(F8:F32)</f>
        <v>41.24104610758338</v>
      </c>
      <c r="G35" s="54">
        <f>+MIN(G8:G32)</f>
        <v>68.72692923810231</v>
      </c>
      <c r="H35" s="54">
        <f>+MIN(H8:H32)</f>
        <v>4.823835114883469</v>
      </c>
      <c r="I35" s="54">
        <f>+MIN(I8:I32)</f>
        <v>1.4806746641171156</v>
      </c>
      <c r="J35" s="54">
        <f>+MIN(J8:J32)</f>
        <v>7.904089232464044</v>
      </c>
      <c r="K35" s="54">
        <f>+MIN(K8:K32)</f>
        <v>0</v>
      </c>
      <c r="L35" s="54">
        <f>+MIN(L8:L32)</f>
        <v>0</v>
      </c>
      <c r="M35" s="54">
        <f>+MIN(M8:M32)</f>
        <v>0</v>
      </c>
      <c r="N35" s="55">
        <f>+MIN(N8:N32)</f>
        <v>1549.1014405756353</v>
      </c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</row>
    <row r="36" spans="1:25" ht="20.25" customHeight="1">
      <c r="A36" s="56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</row>
    <row r="37" spans="1:25" ht="20.25" customHeight="1">
      <c r="A37" s="59"/>
      <c r="B37" s="60" t="s">
        <v>20</v>
      </c>
      <c r="C37" s="61"/>
      <c r="D37" s="61"/>
      <c r="E37" s="74" t="s">
        <v>21</v>
      </c>
      <c r="F37" s="74"/>
      <c r="G37" s="74"/>
      <c r="H37" s="74"/>
      <c r="I37" s="70" t="s">
        <v>22</v>
      </c>
      <c r="J37" s="75">
        <f>N34</f>
        <v>14606.610847756809</v>
      </c>
      <c r="K37" s="75"/>
      <c r="L37" s="70" t="s">
        <v>22</v>
      </c>
      <c r="M37" s="62">
        <f>J37/J38</f>
        <v>26.557474268648743</v>
      </c>
      <c r="N37" s="63" t="s">
        <v>25</v>
      </c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</row>
    <row r="38" spans="1:25" ht="20.25" customHeight="1">
      <c r="A38" s="59"/>
      <c r="B38" s="61"/>
      <c r="C38" s="61"/>
      <c r="D38" s="61"/>
      <c r="E38" s="61"/>
      <c r="F38" s="74" t="s">
        <v>23</v>
      </c>
      <c r="G38" s="74"/>
      <c r="H38" s="61"/>
      <c r="I38" s="61"/>
      <c r="J38" s="75">
        <f>Q3</f>
        <v>550</v>
      </c>
      <c r="K38" s="75"/>
      <c r="L38" s="61"/>
      <c r="M38" s="61"/>
      <c r="N38" s="63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</row>
    <row r="39" spans="1:25" ht="20.25" customHeight="1">
      <c r="A39" s="56" t="s">
        <v>15</v>
      </c>
      <c r="B39" s="64" t="s">
        <v>15</v>
      </c>
      <c r="C39" s="64" t="s">
        <v>15</v>
      </c>
      <c r="D39" s="64" t="s">
        <v>15</v>
      </c>
      <c r="E39" s="64" t="s">
        <v>15</v>
      </c>
      <c r="F39" s="64" t="s">
        <v>15</v>
      </c>
      <c r="G39" s="64" t="s">
        <v>15</v>
      </c>
      <c r="H39" s="64" t="s">
        <v>15</v>
      </c>
      <c r="I39" s="64" t="s">
        <v>15</v>
      </c>
      <c r="J39" s="64" t="s">
        <v>15</v>
      </c>
      <c r="K39" s="64" t="s">
        <v>15</v>
      </c>
      <c r="L39" s="64" t="s">
        <v>15</v>
      </c>
      <c r="M39" s="64" t="s">
        <v>15</v>
      </c>
      <c r="N39" s="5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</row>
    <row r="40" spans="1:25" ht="20.25" customHeight="1">
      <c r="A40" s="65"/>
      <c r="B40" s="66"/>
      <c r="C40" s="67" t="s">
        <v>31</v>
      </c>
      <c r="D40" s="68"/>
      <c r="E40" s="66"/>
      <c r="F40" s="66"/>
      <c r="G40" s="66"/>
      <c r="H40" s="66"/>
      <c r="I40" s="66"/>
      <c r="J40" s="66"/>
      <c r="K40" s="66"/>
      <c r="L40" s="66"/>
      <c r="M40" s="66"/>
      <c r="N40" s="69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2:14" ht="18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</row>
    <row r="42" spans="2:14" ht="18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</row>
  </sheetData>
  <sheetProtection/>
  <mergeCells count="5">
    <mergeCell ref="E37:H37"/>
    <mergeCell ref="J37:K37"/>
    <mergeCell ref="F38:G38"/>
    <mergeCell ref="J38:K38"/>
    <mergeCell ref="L3:N3"/>
  </mergeCells>
  <printOptions/>
  <pageMargins left="0.8661417322834646" right="0.1968503937007874" top="0.5905511811023623" bottom="0.1968503937007874" header="0.5118110236220472" footer="0.03937007874015748"/>
  <pageSetup horizontalDpi="300" verticalDpi="300" orientation="portrait" paperSize="9" r:id="rId2"/>
  <headerFooter alignWithMargins="0">
    <oddHeader>&amp;R&amp;"Angsana New,ตัวหนา"&amp;16 33</oddHeader>
  </headerFooter>
  <ignoredErrors>
    <ignoredError sqref="N8:N3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Q13" sqref="Q13"/>
    </sheetView>
  </sheetViews>
  <sheetFormatPr defaultColWidth="9.00390625" defaultRowHeight="20.25"/>
  <cols>
    <col min="1" max="13" width="9.00390625" style="3" customWidth="1"/>
    <col min="14" max="14" width="9.875" style="3" customWidth="1"/>
    <col min="15" max="16384" width="9.00390625" style="3" customWidth="1"/>
  </cols>
  <sheetData>
    <row r="1" spans="1:14" ht="27">
      <c r="A1" s="77" t="s">
        <v>24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24.75" customHeight="1">
      <c r="A2" s="6" t="s">
        <v>29</v>
      </c>
      <c r="C2" s="6"/>
      <c r="D2" s="6"/>
      <c r="E2" s="6"/>
      <c r="F2" s="6"/>
      <c r="G2" s="6"/>
      <c r="H2" s="6"/>
      <c r="I2" s="6"/>
      <c r="J2" s="4"/>
      <c r="L2" s="28" t="s">
        <v>28</v>
      </c>
      <c r="M2" s="7"/>
      <c r="N2" s="8"/>
    </row>
    <row r="3" spans="1:14" ht="24.75" customHeight="1">
      <c r="A3" s="5"/>
      <c r="B3" s="6"/>
      <c r="C3" s="6"/>
      <c r="D3" s="6"/>
      <c r="E3" s="6"/>
      <c r="F3" s="6"/>
      <c r="G3" s="6"/>
      <c r="H3" s="6"/>
      <c r="I3" s="6"/>
      <c r="J3" s="9"/>
      <c r="K3" s="10"/>
      <c r="L3" s="10"/>
      <c r="M3" s="10"/>
      <c r="N3" s="11"/>
    </row>
    <row r="4" spans="1:14" ht="23.25" customHeight="1">
      <c r="A4" s="12"/>
      <c r="B4" s="13"/>
      <c r="C4" s="13"/>
      <c r="D4" s="13"/>
      <c r="E4" s="13"/>
      <c r="F4" s="13"/>
      <c r="G4" s="13"/>
      <c r="H4" s="13"/>
      <c r="I4" s="13"/>
      <c r="J4" s="14"/>
      <c r="K4" s="13"/>
      <c r="L4" s="13"/>
      <c r="M4" s="13"/>
      <c r="N4" s="15" t="s">
        <v>19</v>
      </c>
    </row>
    <row r="5" spans="1:14" ht="23.25" customHeight="1">
      <c r="A5" s="16" t="s">
        <v>1</v>
      </c>
      <c r="B5" s="17" t="s">
        <v>2</v>
      </c>
      <c r="C5" s="17" t="s">
        <v>3</v>
      </c>
      <c r="D5" s="17" t="s">
        <v>4</v>
      </c>
      <c r="E5" s="17" t="s">
        <v>5</v>
      </c>
      <c r="F5" s="17" t="s">
        <v>6</v>
      </c>
      <c r="G5" s="17" t="s">
        <v>7</v>
      </c>
      <c r="H5" s="17" t="s">
        <v>8</v>
      </c>
      <c r="I5" s="17" t="s">
        <v>9</v>
      </c>
      <c r="J5" s="17" t="s">
        <v>10</v>
      </c>
      <c r="K5" s="17" t="s">
        <v>11</v>
      </c>
      <c r="L5" s="17" t="s">
        <v>12</v>
      </c>
      <c r="M5" s="17" t="s">
        <v>13</v>
      </c>
      <c r="N5" s="18" t="s">
        <v>14</v>
      </c>
    </row>
    <row r="6" spans="1:14" ht="23.25" customHeight="1">
      <c r="A6" s="19" t="s">
        <v>15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1" t="s">
        <v>26</v>
      </c>
    </row>
    <row r="7" spans="1:14" ht="21">
      <c r="A7" s="22">
        <v>2555</v>
      </c>
      <c r="B7" s="23">
        <v>133.33570588265772</v>
      </c>
      <c r="C7" s="23">
        <v>200.6635868476288</v>
      </c>
      <c r="D7" s="23">
        <v>11.337550454986275</v>
      </c>
      <c r="E7" s="23">
        <v>4.138501878974674</v>
      </c>
      <c r="F7" s="23">
        <v>148.7085782401874</v>
      </c>
      <c r="G7" s="23">
        <v>4429.291412059585</v>
      </c>
      <c r="H7" s="23">
        <v>1052.8116004144074</v>
      </c>
      <c r="I7" s="23">
        <v>115.31117613568055</v>
      </c>
      <c r="J7" s="23">
        <v>116.07214338527953</v>
      </c>
      <c r="K7" s="23">
        <v>7.168225237993226</v>
      </c>
      <c r="L7" s="23">
        <v>7.2226172626008704</v>
      </c>
      <c r="M7" s="23">
        <v>6.428320622180963</v>
      </c>
      <c r="N7" s="24">
        <v>6232.489418422162</v>
      </c>
    </row>
    <row r="8" spans="1:14" ht="21">
      <c r="A8" s="22">
        <v>2556</v>
      </c>
      <c r="B8" s="23">
        <v>5.260132659942028</v>
      </c>
      <c r="C8" s="23">
        <v>6.705211466496126</v>
      </c>
      <c r="D8" s="23">
        <v>6.289647657607829</v>
      </c>
      <c r="E8" s="23">
        <v>407.3169482026795</v>
      </c>
      <c r="F8" s="23">
        <v>458.73505904384194</v>
      </c>
      <c r="G8" s="23">
        <v>1065.8653780233976</v>
      </c>
      <c r="H8" s="23">
        <v>1499.4654999463003</v>
      </c>
      <c r="I8" s="23">
        <v>319.242351832369</v>
      </c>
      <c r="J8" s="23">
        <v>33.88474127186126</v>
      </c>
      <c r="K8" s="23">
        <v>11.655480393207979</v>
      </c>
      <c r="L8" s="23">
        <v>2.2173009684562954</v>
      </c>
      <c r="M8" s="23">
        <v>1.7516325793188892</v>
      </c>
      <c r="N8" s="24">
        <v>3818.3893840454793</v>
      </c>
    </row>
    <row r="9" spans="1:14" ht="21">
      <c r="A9" s="22">
        <v>2557</v>
      </c>
      <c r="B9" s="23">
        <v>2.8557412987149173</v>
      </c>
      <c r="C9" s="23">
        <v>207.42615105460555</v>
      </c>
      <c r="D9" s="23">
        <v>40.56419282913359</v>
      </c>
      <c r="E9" s="23">
        <v>153.41959673776464</v>
      </c>
      <c r="F9" s="23">
        <v>605.5802459530394</v>
      </c>
      <c r="G9" s="23">
        <v>1559.821148811178</v>
      </c>
      <c r="H9" s="23">
        <v>128.43137956880364</v>
      </c>
      <c r="I9" s="23">
        <v>128.97098275413967</v>
      </c>
      <c r="J9" s="23">
        <v>14.454501721211523</v>
      </c>
      <c r="K9" s="23">
        <v>51.70980877476306</v>
      </c>
      <c r="L9" s="23">
        <v>5.12756509199667</v>
      </c>
      <c r="M9" s="23">
        <v>0</v>
      </c>
      <c r="N9" s="24">
        <v>2898.361314595351</v>
      </c>
    </row>
    <row r="10" spans="1:14" ht="21">
      <c r="A10" s="22">
        <v>2558</v>
      </c>
      <c r="B10" s="23">
        <v>5.25788601017863</v>
      </c>
      <c r="C10" s="23">
        <v>1.7008194038480564</v>
      </c>
      <c r="D10" s="23">
        <v>0.7636088977204547</v>
      </c>
      <c r="E10" s="23">
        <v>0.09508295153191108</v>
      </c>
      <c r="F10" s="23">
        <v>692.5636198288561</v>
      </c>
      <c r="G10" s="23">
        <v>244.52922060910217</v>
      </c>
      <c r="H10" s="23">
        <v>338.0693868816912</v>
      </c>
      <c r="I10" s="23">
        <v>219.71216304077646</v>
      </c>
      <c r="J10" s="23">
        <v>37.139734873425304</v>
      </c>
      <c r="K10" s="23">
        <v>2.5466627780259743</v>
      </c>
      <c r="L10" s="23">
        <v>4.39591970105765</v>
      </c>
      <c r="M10" s="23">
        <v>2.327335599421338</v>
      </c>
      <c r="N10" s="24">
        <v>1549.1014405756353</v>
      </c>
    </row>
    <row r="11" spans="1:14" ht="21">
      <c r="A11" s="22">
        <v>2559</v>
      </c>
      <c r="B11" s="23">
        <v>60.41871419830527</v>
      </c>
      <c r="C11" s="23">
        <v>158.2907687074271</v>
      </c>
      <c r="D11" s="23">
        <v>565.1239862135945</v>
      </c>
      <c r="E11" s="23">
        <v>284.28765028119034</v>
      </c>
      <c r="F11" s="23">
        <v>288.6295625405189</v>
      </c>
      <c r="G11" s="23">
        <v>2748.105937934738</v>
      </c>
      <c r="H11" s="23">
        <v>3018.246684705736</v>
      </c>
      <c r="I11" s="23">
        <v>1858.4223007687672</v>
      </c>
      <c r="J11" s="23">
        <v>315.9631520393347</v>
      </c>
      <c r="K11" s="23">
        <v>14.875528049236452</v>
      </c>
      <c r="L11" s="23">
        <v>10.42329936795461</v>
      </c>
      <c r="M11" s="23">
        <v>2.521881508306614</v>
      </c>
      <c r="N11" s="24">
        <v>9325.30946631511</v>
      </c>
    </row>
    <row r="12" spans="1:14" ht="21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/>
    </row>
    <row r="13" spans="1:14" ht="21">
      <c r="A13" s="25" t="s">
        <v>17</v>
      </c>
      <c r="B13" s="26">
        <f>AVERAGE(B7:B11)</f>
        <v>41.42563600995972</v>
      </c>
      <c r="C13" s="26">
        <f aca="true" t="shared" si="0" ref="C13:M13">AVERAGE(C7:C11)</f>
        <v>114.95730749600114</v>
      </c>
      <c r="D13" s="26">
        <f t="shared" si="0"/>
        <v>124.81579721060855</v>
      </c>
      <c r="E13" s="26">
        <f t="shared" si="0"/>
        <v>169.8515560104282</v>
      </c>
      <c r="F13" s="26">
        <f t="shared" si="0"/>
        <v>438.84341312128873</v>
      </c>
      <c r="G13" s="26">
        <f t="shared" si="0"/>
        <v>2009.5226194876007</v>
      </c>
      <c r="H13" s="26">
        <f t="shared" si="0"/>
        <v>1207.4049103033876</v>
      </c>
      <c r="I13" s="26">
        <f t="shared" si="0"/>
        <v>528.3317949063465</v>
      </c>
      <c r="J13" s="26">
        <f t="shared" si="0"/>
        <v>103.50285465822246</v>
      </c>
      <c r="K13" s="26">
        <f t="shared" si="0"/>
        <v>17.59114104664534</v>
      </c>
      <c r="L13" s="26">
        <f t="shared" si="0"/>
        <v>5.8773404784132195</v>
      </c>
      <c r="M13" s="26">
        <f t="shared" si="0"/>
        <v>2.605834061845561</v>
      </c>
      <c r="N13" s="27">
        <f>SUM(B13:M13)</f>
        <v>4764.730204790748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Powernet</cp:lastModifiedBy>
  <cp:lastPrinted>2022-06-02T07:20:51Z</cp:lastPrinted>
  <dcterms:created xsi:type="dcterms:W3CDTF">1997-10-01T06:28:56Z</dcterms:created>
  <dcterms:modified xsi:type="dcterms:W3CDTF">2024-06-14T04:45:08Z</dcterms:modified>
  <cp:category/>
  <cp:version/>
  <cp:contentType/>
  <cp:contentStatus/>
</cp:coreProperties>
</file>