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Return P.7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<sst xmlns="http://schemas.openxmlformats.org/spreadsheetml/2006/main" count="50" uniqueCount="25">
  <si>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</si>
  <si>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</si>
  <si>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</si>
  <si>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</si>
  <si>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</si>
  <si>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</si>
  <si>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</si>
  <si>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</si>
  <si>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</si>
  <si>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</si>
  <si>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</si>
  <si>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</si>
  <si>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</si>
  <si>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</si>
  <si>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</si>
  <si>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</si>
  <si>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</si>
  <si>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</si>
  <si>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</si>
  <si>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</si>
  <si>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</si>
  <si>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</si>
  <si>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</si>
  <si>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P.76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</si>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</sst>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6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02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2" fontId="55" fillId="0" borderId="2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right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P.76'!$D$36:$O$36</c:f>
              <c:numCache/>
            </c:numRef>
          </c:xVal>
          <c:yVal>
            <c:numRef>
              <c:f>'Return P.76'!$D$37:$O$37</c:f>
              <c:numCache/>
            </c:numRef>
          </c:yVal>
          <c:smooth val="0"/>
        </c:ser>
        <c:axId val="11270577"/>
        <c:axId val="34326330"/>
      </c:scatterChart>
      <c:valAx>
        <c:axId val="1127057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326330"/>
        <c:crossesAt val="100"/>
        <c:crossBetween val="midCat"/>
        <c:dispUnits/>
        <c:majorUnit val="10"/>
      </c:valAx>
      <c:valAx>
        <c:axId val="34326330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27057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49">
      <selection activeCell="V3" sqref="V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2" t="s">
        <v>23</v>
      </c>
      <c r="B3" s="93"/>
      <c r="C3" s="93"/>
      <c r="D3" s="9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5" t="s">
        <v>22</v>
      </c>
      <c r="B4" s="96"/>
      <c r="C4" s="96"/>
      <c r="D4" s="9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201.5625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5" t="s">
        <v>19</v>
      </c>
      <c r="C5" s="84" t="s">
        <v>1</v>
      </c>
      <c r="D5" s="8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22173.078297826087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1">
        <v>2543</v>
      </c>
      <c r="B6" s="86">
        <v>96.7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148.9062735341466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2544</v>
      </c>
      <c r="B7" s="87">
        <v>226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2545</v>
      </c>
      <c r="B8" s="87">
        <v>355.5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2546</v>
      </c>
      <c r="B9" s="87">
        <v>30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2547</v>
      </c>
      <c r="B10" s="87">
        <v>97.8</v>
      </c>
      <c r="C10" s="13"/>
      <c r="D10" s="14"/>
      <c r="E10" s="18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2548</v>
      </c>
      <c r="B11" s="87">
        <v>79.79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2549</v>
      </c>
      <c r="B12" s="87">
        <v>374.43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2550</v>
      </c>
      <c r="B13" s="87">
        <v>184.48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2551</v>
      </c>
      <c r="B14" s="87">
        <v>95.28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2552</v>
      </c>
      <c r="B15" s="87">
        <v>319.58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2553</v>
      </c>
      <c r="B16" s="87">
        <v>482.05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2554</v>
      </c>
      <c r="B17" s="87">
        <v>558.26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2555</v>
      </c>
      <c r="B18" s="87">
        <v>88.6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2556</v>
      </c>
      <c r="B19" s="87">
        <v>141.75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2557</v>
      </c>
      <c r="B20" s="88">
        <v>194.5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2558</v>
      </c>
      <c r="B21" s="88">
        <v>11.12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2559</v>
      </c>
      <c r="B22" s="87">
        <v>90.96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2560</v>
      </c>
      <c r="B23" s="87">
        <v>155.5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2561</v>
      </c>
      <c r="B24" s="87">
        <v>111.22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2562</v>
      </c>
      <c r="B25" s="87">
        <v>78.65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2563</v>
      </c>
      <c r="B26" s="87">
        <v>101.53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2564</v>
      </c>
      <c r="B27" s="88">
        <v>226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2565</v>
      </c>
      <c r="B28" s="88">
        <v>341.8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2566</v>
      </c>
      <c r="B29" s="89">
        <v>396</v>
      </c>
      <c r="C29" s="33"/>
      <c r="D29" s="34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5"/>
      <c r="C30" s="36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1"/>
      <c r="D33" s="42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5"/>
      <c r="B34" s="46"/>
      <c r="C34" s="47"/>
      <c r="D34" s="48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9"/>
      <c r="C35" s="49"/>
      <c r="D35" s="49"/>
      <c r="E35" s="1"/>
      <c r="F35" s="2"/>
      <c r="S35" s="22"/>
      <c r="T35" s="50"/>
      <c r="U35" s="5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2"/>
      <c r="B36" s="51"/>
      <c r="C36" s="52" t="s">
        <v>9</v>
      </c>
      <c r="D36" s="53">
        <v>2</v>
      </c>
      <c r="E36" s="54">
        <v>3</v>
      </c>
      <c r="F36" s="54">
        <v>4</v>
      </c>
      <c r="G36" s="54">
        <v>5</v>
      </c>
      <c r="H36" s="54">
        <v>6</v>
      </c>
      <c r="I36" s="54">
        <v>10</v>
      </c>
      <c r="J36" s="54">
        <v>20</v>
      </c>
      <c r="K36" s="54">
        <v>25</v>
      </c>
      <c r="L36" s="54">
        <v>50</v>
      </c>
      <c r="M36" s="54">
        <v>100</v>
      </c>
      <c r="N36" s="54">
        <v>200</v>
      </c>
      <c r="O36" s="54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2"/>
      <c r="B37" s="51"/>
      <c r="C37" s="55" t="s">
        <v>2</v>
      </c>
      <c r="D37" s="56">
        <f aca="true" t="shared" si="1" ref="D37:O37">ROUND((((-LN(-LN(1-1/D36)))+$B$83*$B$84)/$B$83),2)</f>
        <v>179.21</v>
      </c>
      <c r="E37" s="55">
        <f t="shared" si="1"/>
        <v>252.7</v>
      </c>
      <c r="F37" s="57">
        <f t="shared" si="1"/>
        <v>299.74</v>
      </c>
      <c r="G37" s="57">
        <f t="shared" si="1"/>
        <v>334.55</v>
      </c>
      <c r="H37" s="57">
        <f t="shared" si="1"/>
        <v>362.25</v>
      </c>
      <c r="I37" s="57">
        <f t="shared" si="1"/>
        <v>437.41</v>
      </c>
      <c r="J37" s="57">
        <f t="shared" si="1"/>
        <v>536.06</v>
      </c>
      <c r="K37" s="57">
        <f t="shared" si="1"/>
        <v>567.36</v>
      </c>
      <c r="L37" s="57">
        <f t="shared" si="1"/>
        <v>663.76</v>
      </c>
      <c r="M37" s="57">
        <f t="shared" si="1"/>
        <v>759.46</v>
      </c>
      <c r="N37" s="57">
        <f t="shared" si="1"/>
        <v>854.8</v>
      </c>
      <c r="O37" s="57">
        <f t="shared" si="1"/>
        <v>980.59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51"/>
      <c r="C38" s="58"/>
      <c r="D38" s="59" t="s">
        <v>10</v>
      </c>
      <c r="E38" s="60"/>
      <c r="F38" s="61" t="s">
        <v>18</v>
      </c>
      <c r="G38" s="61"/>
      <c r="H38" s="61"/>
      <c r="I38" s="61"/>
      <c r="J38" s="61"/>
      <c r="K38" s="61"/>
      <c r="L38" s="61"/>
      <c r="M38" s="62"/>
      <c r="N38" s="62"/>
      <c r="O38" s="63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.75">
      <c r="A39" s="22"/>
      <c r="B39" s="51"/>
      <c r="C39" s="51"/>
      <c r="D39" s="51"/>
      <c r="E39" s="1"/>
      <c r="F39" s="2"/>
      <c r="S39" s="22"/>
      <c r="X39" s="6"/>
      <c r="Y39" s="6"/>
      <c r="Z39" s="6"/>
      <c r="AA39" s="6"/>
    </row>
    <row r="40" spans="1:28" ht="21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1"/>
      <c r="C41" s="51"/>
      <c r="D41" s="51"/>
      <c r="E41" s="19"/>
      <c r="G41" s="65" t="s">
        <v>20</v>
      </c>
      <c r="I41" s="22">
        <v>2543</v>
      </c>
      <c r="J41" s="21">
        <v>96.7</v>
      </c>
      <c r="K41" s="22"/>
      <c r="L41" s="79"/>
      <c r="S41" s="22"/>
      <c r="Y41" s="6"/>
      <c r="Z41" s="6"/>
      <c r="AA41" s="6"/>
      <c r="AB41" s="6"/>
    </row>
    <row r="42" spans="1:28" ht="21.75">
      <c r="A42" s="20"/>
      <c r="B42" s="49"/>
      <c r="C42" s="49"/>
      <c r="D42" s="49"/>
      <c r="E42" s="1"/>
      <c r="I42" s="22">
        <v>2544</v>
      </c>
      <c r="J42" s="21">
        <v>226</v>
      </c>
      <c r="K42" s="22"/>
      <c r="L42" s="79"/>
      <c r="S42" s="22"/>
      <c r="Y42" s="6"/>
      <c r="Z42" s="6"/>
      <c r="AA42" s="6"/>
      <c r="AB42" s="6"/>
    </row>
    <row r="43" spans="1:28" ht="21.75">
      <c r="A43" s="20"/>
      <c r="B43" s="66"/>
      <c r="C43" s="66"/>
      <c r="D43" s="66"/>
      <c r="E43" s="1"/>
      <c r="I43" s="22">
        <v>2545</v>
      </c>
      <c r="J43" s="21">
        <v>355.5</v>
      </c>
      <c r="K43" s="22"/>
      <c r="L43" s="79"/>
      <c r="S43" s="22"/>
      <c r="Y43" s="6"/>
      <c r="Z43" s="6"/>
      <c r="AA43" s="6"/>
      <c r="AB43" s="6"/>
    </row>
    <row r="44" spans="1:28" ht="21.75">
      <c r="A44" s="20"/>
      <c r="B44" s="49"/>
      <c r="C44" s="49"/>
      <c r="D44" s="49"/>
      <c r="E44" s="1"/>
      <c r="I44" s="22">
        <v>2546</v>
      </c>
      <c r="J44" s="21">
        <v>30</v>
      </c>
      <c r="K44" s="22"/>
      <c r="L44" s="79"/>
      <c r="S44" s="22"/>
      <c r="Y44" s="6"/>
      <c r="Z44" s="6"/>
      <c r="AA44" s="6"/>
      <c r="AB44" s="6"/>
    </row>
    <row r="45" spans="1:28" ht="21.75">
      <c r="A45" s="20"/>
      <c r="B45" s="49"/>
      <c r="C45" s="49"/>
      <c r="D45" s="49"/>
      <c r="E45" s="67"/>
      <c r="I45" s="22">
        <v>2547</v>
      </c>
      <c r="J45" s="21">
        <v>97.8</v>
      </c>
      <c r="K45" s="22"/>
      <c r="L45" s="79"/>
      <c r="S45" s="22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2">
        <v>2548</v>
      </c>
      <c r="J46" s="21">
        <v>79.79</v>
      </c>
      <c r="K46" s="22"/>
      <c r="L46" s="79"/>
      <c r="S46" s="22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2">
        <v>2549</v>
      </c>
      <c r="J47" s="21">
        <v>374.43</v>
      </c>
      <c r="K47" s="22"/>
      <c r="L47" s="79"/>
      <c r="S47" s="22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2">
        <v>2550</v>
      </c>
      <c r="J48" s="21">
        <v>184.48</v>
      </c>
      <c r="K48" s="22"/>
      <c r="L48" s="79"/>
      <c r="S48" s="22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2">
        <v>2551</v>
      </c>
      <c r="J49" s="21">
        <v>95.28</v>
      </c>
      <c r="K49" s="22"/>
      <c r="L49" s="79"/>
      <c r="S49" s="22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22">
        <v>2552</v>
      </c>
      <c r="J50" s="21">
        <v>319.58</v>
      </c>
      <c r="K50" s="22"/>
      <c r="L50" s="79"/>
      <c r="S50" s="22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2">
        <v>2553</v>
      </c>
      <c r="J51" s="21">
        <v>482.05</v>
      </c>
      <c r="K51" s="22"/>
      <c r="L51" s="79"/>
      <c r="S51" s="22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2">
        <v>2554</v>
      </c>
      <c r="J52" s="21">
        <v>558.26</v>
      </c>
      <c r="K52" s="22"/>
      <c r="L52" s="79"/>
      <c r="S52" s="22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70">
        <v>2555</v>
      </c>
      <c r="J53" s="21">
        <v>88.6</v>
      </c>
      <c r="K53" s="22"/>
      <c r="L53" s="79"/>
      <c r="S53" s="22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22">
        <v>2556</v>
      </c>
      <c r="J54" s="79">
        <v>141.75</v>
      </c>
      <c r="K54" s="22"/>
      <c r="L54" s="79"/>
      <c r="S54" s="22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2">
        <v>2557</v>
      </c>
      <c r="J55" s="21">
        <v>194.5</v>
      </c>
      <c r="K55" s="22"/>
      <c r="L55" s="79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70">
        <v>2558</v>
      </c>
      <c r="J56" s="21">
        <v>11.12</v>
      </c>
      <c r="K56" s="22"/>
      <c r="L56" s="79"/>
      <c r="S56" s="22"/>
      <c r="W56" s="4" t="s">
        <v>0</v>
      </c>
    </row>
    <row r="57" spans="2:26" ht="21.75">
      <c r="B57" s="1"/>
      <c r="C57" s="1"/>
      <c r="D57" s="1"/>
      <c r="E57" s="1"/>
      <c r="I57" s="22">
        <v>2559</v>
      </c>
      <c r="J57" s="21">
        <v>90.96</v>
      </c>
      <c r="K57" s="22"/>
      <c r="L57" s="79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2560</v>
      </c>
      <c r="J58" s="21">
        <v>155.5</v>
      </c>
      <c r="K58" s="22"/>
      <c r="L58" s="79"/>
      <c r="S58" s="22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70">
        <v>2561</v>
      </c>
      <c r="J59" s="21">
        <v>111.22</v>
      </c>
      <c r="K59" s="22"/>
      <c r="L59" s="79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2">
        <v>2562</v>
      </c>
      <c r="J60" s="21">
        <v>78.65</v>
      </c>
      <c r="K60" s="22"/>
      <c r="L60" s="79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2563</v>
      </c>
      <c r="J61" s="21">
        <v>101.53</v>
      </c>
      <c r="K61" s="22"/>
      <c r="L61" s="79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70">
        <v>2564</v>
      </c>
      <c r="J62" s="21">
        <v>226</v>
      </c>
      <c r="K62" s="22"/>
      <c r="L62" s="79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70">
        <v>2565</v>
      </c>
      <c r="J63" s="80">
        <v>341.8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0"/>
      <c r="H64" s="50"/>
      <c r="I64" s="90">
        <v>2566</v>
      </c>
      <c r="J64" s="91">
        <v>396</v>
      </c>
      <c r="K64" s="75"/>
      <c r="L64" s="50"/>
      <c r="M64" s="50"/>
      <c r="N64" s="50"/>
      <c r="O64" s="50"/>
      <c r="P64" s="50"/>
      <c r="Q64" s="50"/>
      <c r="R64" s="5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2"/>
      <c r="J65" s="21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6">
        <f>IF($A$79&gt;=6,VLOOKUP($F$78,$X$3:$AC$38,$A$79-4),VLOOKUP($A$78,$X$3:$AC$38,$A$79+1))</f>
        <v>0.52959</v>
      </c>
      <c r="C80" s="76"/>
      <c r="D80" s="76"/>
      <c r="E80" s="76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6">
        <f>IF($A$79&gt;=6,VLOOKUP($F$78,$Y$58:$AD$97,$A$79-4),VLOOKUP($A$78,$Y$58:$AD$97,$A$79+1))</f>
        <v>1.086464</v>
      </c>
      <c r="C81" s="76"/>
      <c r="D81" s="76"/>
      <c r="E81" s="76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7">
        <f>B81/V6</f>
        <v>0.007296294334777348</v>
      </c>
      <c r="C83" s="77"/>
      <c r="D83" s="77"/>
      <c r="E83" s="77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8">
        <f>V4-(B80/B83)</f>
        <v>128.97907947161738</v>
      </c>
      <c r="C84" s="77"/>
      <c r="D84" s="77"/>
      <c r="E84" s="77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2"/>
      <c r="J91" s="70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2"/>
      <c r="J92" s="70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0"/>
      <c r="J93" s="70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0"/>
      <c r="J94" s="70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2"/>
      <c r="J98" s="22"/>
      <c r="K98" s="22"/>
    </row>
    <row r="99" spans="2:11" ht="21.75">
      <c r="B99" s="1"/>
      <c r="C99" s="1"/>
      <c r="D99" s="1"/>
      <c r="E99" s="1"/>
      <c r="I99" s="22"/>
      <c r="J99" s="22"/>
      <c r="K99" s="22"/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9:11" ht="21.75">
      <c r="I102" s="22"/>
      <c r="J102" s="22"/>
      <c r="K102" s="22"/>
    </row>
    <row r="103" spans="9:11" ht="21.75"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2024-06-24T04:54:13Z</dcterms:modified>
  <cp:category/>
  <cp:version/>
  <cp:contentType/>
  <cp:contentStatus/>
</cp:coreProperties>
</file>