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76" sheetId="1" r:id="rId1"/>
    <sheet name="P.76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<sst xmlns="http://schemas.openxmlformats.org/spreadsheetml/2006/main" count="51" uniqueCount="27">
  <si>
    <t xml:space="preserve">       ปริมาณน้ำรายปี</t>
  </si>
  <si>
    <t>สถานี :  P.76  น้ำแม่ลี้  บ้านแม่อีไฮ  อ.ลี้ จ.ลำพูน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</si>
  <si>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</si>
  <si>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</si>
  <si>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</si>
  <si>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</si>
  <si>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</si>
  <si>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</si>
  <si>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</si>
  <si>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</si>
  <si>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</si>
  <si>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</si>
  <si>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</si>
  <si>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</si>
  <si>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</si>
  <si>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พื้นที่รับน้ำ  1,544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</si>
  <si>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</si>
  <si>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</si>
  <si>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</si>
  <si>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</si>
  <si>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</si>
  <si>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</si>
  <si>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</si>
  <si>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</si>
  <si>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</si>
  <si>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</si>
  <si>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 371.475  ม.(ร.ท.ก.) ตลิ่งฝั่งขวา  371.461  ม.(ร.ท.ก.) ท้องน้ำ   ม.(ร.ท.ก.) ศูนย์เสาระดับน้ำ  363.617  ม.(ร.ท.ก.)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</si>
</sst>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0.000_)"/>
    <numFmt numFmtId="181" formatCode="bbbb"/>
    <numFmt numFmtId="182" formatCode="#,##0_ ;\-#,##0\ "/>
    <numFmt numFmtId="183" formatCode="mmm\-yyyy"/>
    <numFmt numFmtId="184" formatCode="0.0"/>
    <numFmt numFmtId="185" formatCode="0.0000"/>
    <numFmt numFmtId="186" formatCode="0.000"/>
  </numFmts>
  <fonts count="5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center"/>
    </xf>
    <xf numFmtId="181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176" fontId="7" fillId="0" borderId="11" xfId="0" applyNumberFormat="1" applyFont="1" applyBorder="1" applyAlignment="1">
      <alignment horizontal="centerContinuous" vertical="center"/>
    </xf>
    <xf numFmtId="176" fontId="7" fillId="0" borderId="12" xfId="0" applyNumberFormat="1" applyFont="1" applyBorder="1" applyAlignment="1">
      <alignment horizontal="centerContinuous" vertical="center"/>
    </xf>
    <xf numFmtId="176" fontId="7" fillId="0" borderId="13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176" fontId="7" fillId="0" borderId="15" xfId="0" applyNumberFormat="1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176" fontId="7" fillId="0" borderId="17" xfId="0" applyNumberFormat="1" applyFont="1" applyBorder="1" applyAlignment="1">
      <alignment horizontal="centerContinuous" vertical="center"/>
    </xf>
    <xf numFmtId="0" fontId="7" fillId="0" borderId="18" xfId="0" applyFont="1" applyBorder="1" applyAlignment="1">
      <alignment vertical="center"/>
    </xf>
    <xf numFmtId="2" fontId="8" fillId="0" borderId="0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6" xfId="0" applyFont="1" applyBorder="1" applyAlignment="1">
      <alignment vertical="center"/>
    </xf>
    <xf numFmtId="2" fontId="8" fillId="0" borderId="27" xfId="0" applyNumberFormat="1" applyFont="1" applyBorder="1" applyAlignment="1">
      <alignment horizontal="right" vertical="center"/>
    </xf>
    <xf numFmtId="2" fontId="8" fillId="0" borderId="21" xfId="0" applyNumberFormat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right" vertical="center"/>
    </xf>
    <xf numFmtId="2" fontId="8" fillId="0" borderId="29" xfId="0" applyNumberFormat="1" applyFont="1" applyBorder="1" applyAlignment="1">
      <alignment horizontal="right" vertical="center"/>
    </xf>
    <xf numFmtId="2" fontId="8" fillId="0" borderId="28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2" fontId="8" fillId="0" borderId="29" xfId="0" applyNumberFormat="1" applyFont="1" applyFill="1" applyBorder="1" applyAlignment="1">
      <alignment horizontal="right" vertical="center"/>
    </xf>
    <xf numFmtId="177" fontId="8" fillId="0" borderId="3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/>
    </xf>
    <xf numFmtId="2" fontId="8" fillId="0" borderId="29" xfId="0" applyNumberFormat="1" applyFont="1" applyBorder="1" applyAlignment="1">
      <alignment horizontal="right"/>
    </xf>
    <xf numFmtId="177" fontId="8" fillId="0" borderId="28" xfId="0" applyNumberFormat="1" applyFont="1" applyBorder="1" applyAlignment="1">
      <alignment horizontal="right"/>
    </xf>
    <xf numFmtId="2" fontId="8" fillId="0" borderId="27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57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7" fontId="8" fillId="0" borderId="30" xfId="0" applyNumberFormat="1" applyFont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2" fontId="8" fillId="0" borderId="30" xfId="0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2" fontId="8" fillId="33" borderId="27" xfId="0" applyNumberFormat="1" applyFont="1" applyFill="1" applyBorder="1" applyAlignment="1">
      <alignment horizontal="right" vertical="center"/>
    </xf>
    <xf numFmtId="2" fontId="8" fillId="33" borderId="29" xfId="0" applyNumberFormat="1" applyFont="1" applyFill="1" applyBorder="1" applyAlignment="1">
      <alignment horizontal="right"/>
    </xf>
    <xf numFmtId="177" fontId="8" fillId="0" borderId="28" xfId="0" applyNumberFormat="1" applyFont="1" applyFill="1" applyBorder="1" applyAlignment="1">
      <alignment horizontal="right"/>
    </xf>
    <xf numFmtId="2" fontId="8" fillId="0" borderId="29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186" fontId="8" fillId="0" borderId="2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2" fontId="8" fillId="0" borderId="29" xfId="0" applyNumberFormat="1" applyFont="1" applyBorder="1" applyAlignment="1">
      <alignment horizontal="center"/>
    </xf>
    <xf numFmtId="177" fontId="8" fillId="0" borderId="28" xfId="0" applyNumberFormat="1" applyFont="1" applyBorder="1" applyAlignment="1">
      <alignment horizontal="center"/>
    </xf>
    <xf numFmtId="177" fontId="8" fillId="0" borderId="28" xfId="0" applyNumberFormat="1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 horizontal="right"/>
    </xf>
    <xf numFmtId="180" fontId="8" fillId="0" borderId="0" xfId="0" applyNumberFormat="1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" fontId="8" fillId="36" borderId="32" xfId="0" applyNumberFormat="1" applyFont="1" applyFill="1" applyBorder="1" applyAlignment="1" applyProtection="1">
      <alignment horizontal="center"/>
      <protection/>
    </xf>
    <xf numFmtId="2" fontId="8" fillId="34" borderId="32" xfId="0" applyNumberFormat="1" applyFont="1" applyFill="1" applyBorder="1" applyAlignment="1">
      <alignment horizontal="right"/>
    </xf>
    <xf numFmtId="2" fontId="8" fillId="35" borderId="32" xfId="0" applyNumberFormat="1" applyFont="1" applyFill="1" applyBorder="1" applyAlignment="1">
      <alignment horizontal="right"/>
    </xf>
    <xf numFmtId="0" fontId="8" fillId="34" borderId="33" xfId="0" applyFont="1" applyFill="1" applyBorder="1" applyAlignment="1">
      <alignment horizontal="center"/>
    </xf>
    <xf numFmtId="178" fontId="8" fillId="35" borderId="33" xfId="0" applyNumberFormat="1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178" fontId="8" fillId="35" borderId="34" xfId="0" applyNumberFormat="1" applyFont="1" applyFill="1" applyBorder="1" applyAlignment="1">
      <alignment horizontal="center"/>
    </xf>
    <xf numFmtId="178" fontId="8" fillId="35" borderId="32" xfId="0" applyNumberFormat="1" applyFont="1" applyFill="1" applyBorder="1" applyAlignment="1">
      <alignment horizontal="center"/>
    </xf>
    <xf numFmtId="1" fontId="8" fillId="36" borderId="35" xfId="0" applyNumberFormat="1" applyFont="1" applyFill="1" applyBorder="1" applyAlignment="1" applyProtection="1">
      <alignment horizontal="center"/>
      <protection/>
    </xf>
    <xf numFmtId="0" fontId="8" fillId="34" borderId="35" xfId="0" applyFont="1" applyFill="1" applyBorder="1" applyAlignment="1">
      <alignment/>
    </xf>
    <xf numFmtId="0" fontId="8" fillId="35" borderId="35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8" fillId="35" borderId="32" xfId="0" applyFont="1" applyFill="1" applyBorder="1" applyAlignment="1">
      <alignment/>
    </xf>
    <xf numFmtId="0" fontId="8" fillId="34" borderId="32" xfId="0" applyFont="1" applyFill="1" applyBorder="1" applyAlignment="1">
      <alignment horizontal="right"/>
    </xf>
    <xf numFmtId="0" fontId="8" fillId="35" borderId="32" xfId="0" applyFont="1" applyFill="1" applyBorder="1" applyAlignment="1">
      <alignment horizontal="right"/>
    </xf>
    <xf numFmtId="0" fontId="8" fillId="35" borderId="32" xfId="0" applyFont="1" applyFill="1" applyBorder="1" applyAlignment="1">
      <alignment horizontal="center"/>
    </xf>
    <xf numFmtId="1" fontId="8" fillId="36" borderId="32" xfId="0" applyNumberFormat="1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178" fontId="8" fillId="35" borderId="35" xfId="0" applyNumberFormat="1" applyFont="1" applyFill="1" applyBorder="1" applyAlignment="1">
      <alignment horizontal="center"/>
    </xf>
    <xf numFmtId="1" fontId="8" fillId="36" borderId="36" xfId="0" applyNumberFormat="1" applyFont="1" applyFill="1" applyBorder="1" applyAlignment="1" applyProtection="1">
      <alignment horizontal="center"/>
      <protection/>
    </xf>
    <xf numFmtId="0" fontId="8" fillId="34" borderId="17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178" fontId="8" fillId="35" borderId="17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19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37" xfId="0" applyFont="1" applyBorder="1" applyAlignment="1">
      <alignment/>
    </xf>
    <xf numFmtId="2" fontId="8" fillId="0" borderId="37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6" fontId="8" fillId="0" borderId="37" xfId="0" applyNumberFormat="1" applyFont="1" applyBorder="1" applyAlignment="1">
      <alignment/>
    </xf>
    <xf numFmtId="177" fontId="8" fillId="0" borderId="37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7" fontId="8" fillId="0" borderId="25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/>
    </xf>
    <xf numFmtId="0" fontId="58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1" fontId="7" fillId="36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5902664"/>
        <c:axId val="5625306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6515538"/>
        <c:axId val="60204387"/>
      </c:lineChart>
      <c:catAx>
        <c:axId val="6590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253065"/>
        <c:crossesAt val="-0.8"/>
        <c:auto val="0"/>
        <c:lblOffset val="100"/>
        <c:tickLblSkip val="4"/>
        <c:noMultiLvlLbl val="0"/>
      </c:catAx>
      <c:valAx>
        <c:axId val="5625306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902664"/>
        <c:crossesAt val="1"/>
        <c:crossBetween val="midCat"/>
        <c:dispUnits/>
        <c:majorUnit val="0.1"/>
        <c:minorUnit val="0.02"/>
      </c:valAx>
      <c:catAx>
        <c:axId val="36515538"/>
        <c:scaling>
          <c:orientation val="minMax"/>
        </c:scaling>
        <c:axPos val="b"/>
        <c:delete val="1"/>
        <c:majorTickMark val="out"/>
        <c:minorTickMark val="none"/>
        <c:tickLblPos val="nextTo"/>
        <c:crossAx val="60204387"/>
        <c:crosses val="autoZero"/>
        <c:auto val="0"/>
        <c:lblOffset val="100"/>
        <c:tickLblSkip val="1"/>
        <c:noMultiLvlLbl val="0"/>
      </c:catAx>
      <c:valAx>
        <c:axId val="60204387"/>
        <c:scaling>
          <c:orientation val="minMax"/>
        </c:scaling>
        <c:axPos val="l"/>
        <c:delete val="1"/>
        <c:majorTickMark val="out"/>
        <c:minorTickMark val="none"/>
        <c:tickLblPos val="nextTo"/>
        <c:crossAx val="3651553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P.76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38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'P.76'!$X$5:$X$28</c:f>
              <c:numCache/>
            </c:numRef>
          </c:cat>
          <c:val>
            <c:numRef>
              <c:f>'P.76'!$Y$5:$Y$28</c:f>
              <c:numCache/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4717149"/>
        <c:crossesAt val="363"/>
        <c:auto val="1"/>
        <c:lblOffset val="100"/>
        <c:tickLblSkip val="1"/>
        <c:noMultiLvlLbl val="0"/>
      </c:catAx>
      <c:valAx>
        <c:axId val="44717149"/>
        <c:scaling>
          <c:orientation val="minMax"/>
          <c:max val="375"/>
          <c:min val="3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96857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P.76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19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855"/>
          <c:w val="0.79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'P.76'!$X$5:$X$28</c:f>
              <c:numCache/>
            </c:numRef>
          </c:cat>
          <c:val>
            <c:numRef>
              <c:f>'P.76'!$Z$5:$Z$28</c:f>
              <c:numCache/>
            </c:numRef>
          </c:val>
        </c:ser>
        <c:axId val="66910022"/>
        <c:axId val="65319287"/>
      </c:barChart>
      <c:catAx>
        <c:axId val="6691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6691002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953250" y="1876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19">
      <selection activeCell="Q36" sqref="Q36"/>
    </sheetView>
  </sheetViews>
  <sheetFormatPr defaultColWidth="9.140625" defaultRowHeight="21.75"/>
  <cols>
    <col min="1" max="1" width="5.421875" style="2" customWidth="1"/>
    <col min="2" max="2" width="7.140625" style="4" customWidth="1"/>
    <col min="3" max="3" width="7.7109375" style="4" customWidth="1"/>
    <col min="4" max="4" width="6.57421875" style="9" customWidth="1"/>
    <col min="5" max="5" width="7.140625" style="2" customWidth="1"/>
    <col min="6" max="6" width="7.00390625" style="4" customWidth="1"/>
    <col min="7" max="7" width="6.421875" style="9" customWidth="1"/>
    <col min="8" max="8" width="7.140625" style="4" customWidth="1"/>
    <col min="9" max="9" width="7.28125" style="4" customWidth="1"/>
    <col min="10" max="10" width="7.140625" style="9" bestFit="1" customWidth="1"/>
    <col min="11" max="11" width="7.140625" style="4" customWidth="1"/>
    <col min="12" max="12" width="7.28125" style="4" customWidth="1"/>
    <col min="13" max="13" width="7.28125" style="9" customWidth="1"/>
    <col min="14" max="14" width="7.7109375" style="2" customWidth="1"/>
    <col min="15" max="15" width="5.8515625" style="4" customWidth="1"/>
    <col min="16" max="16" width="9.140625" style="2" customWidth="1"/>
    <col min="17" max="17" width="7.421875" style="2" customWidth="1"/>
    <col min="18" max="18" width="7.7109375" style="2" customWidth="1"/>
    <col min="19" max="19" width="9.140625" style="2" customWidth="1"/>
    <col min="20" max="21" width="9.28125" style="2" bestFit="1" customWidth="1"/>
    <col min="22" max="16384" width="9.140625" style="2" customWidth="1"/>
  </cols>
  <sheetData>
    <row r="1" spans="1:15" ht="2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15</v>
      </c>
      <c r="M3" s="14"/>
      <c r="N3" s="11"/>
      <c r="O3" s="11"/>
      <c r="AN3" s="17"/>
      <c r="AO3" s="18"/>
    </row>
    <row r="4" spans="1:41" ht="22.5" customHeight="1">
      <c r="A4" s="10" t="s">
        <v>26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18.75">
      <c r="A5" s="20"/>
      <c r="B5" s="21" t="s">
        <v>2</v>
      </c>
      <c r="C5" s="22"/>
      <c r="D5" s="23"/>
      <c r="E5" s="21"/>
      <c r="F5" s="21"/>
      <c r="G5" s="24"/>
      <c r="H5" s="24" t="s">
        <v>3</v>
      </c>
      <c r="I5" s="21"/>
      <c r="J5" s="23"/>
      <c r="K5" s="21"/>
      <c r="L5" s="21"/>
      <c r="M5" s="25"/>
      <c r="N5" s="123" t="s">
        <v>4</v>
      </c>
      <c r="O5" s="124"/>
      <c r="AN5" s="17"/>
      <c r="AO5" s="18"/>
    </row>
    <row r="6" spans="1:41" s="26" customFormat="1" ht="18.75">
      <c r="A6" s="27" t="s">
        <v>5</v>
      </c>
      <c r="B6" s="28" t="s">
        <v>6</v>
      </c>
      <c r="C6" s="29"/>
      <c r="D6" s="30"/>
      <c r="E6" s="28" t="s">
        <v>7</v>
      </c>
      <c r="F6" s="31"/>
      <c r="G6" s="30"/>
      <c r="H6" s="28" t="s">
        <v>6</v>
      </c>
      <c r="I6" s="31"/>
      <c r="J6" s="30"/>
      <c r="K6" s="28" t="s">
        <v>7</v>
      </c>
      <c r="L6" s="31"/>
      <c r="M6" s="32"/>
      <c r="N6" s="125"/>
      <c r="O6" s="126"/>
      <c r="AN6" s="17"/>
      <c r="AO6" s="34"/>
    </row>
    <row r="7" spans="1:41" s="40" customFormat="1" ht="18.75">
      <c r="A7" s="35" t="s">
        <v>8</v>
      </c>
      <c r="B7" s="36" t="s">
        <v>9</v>
      </c>
      <c r="C7" s="37" t="s">
        <v>10</v>
      </c>
      <c r="D7" s="127" t="s">
        <v>11</v>
      </c>
      <c r="E7" s="36" t="s">
        <v>9</v>
      </c>
      <c r="F7" s="37" t="s">
        <v>10</v>
      </c>
      <c r="G7" s="38" t="s">
        <v>11</v>
      </c>
      <c r="H7" s="36" t="s">
        <v>9</v>
      </c>
      <c r="I7" s="37" t="s">
        <v>10</v>
      </c>
      <c r="J7" s="127" t="s">
        <v>11</v>
      </c>
      <c r="K7" s="36" t="s">
        <v>9</v>
      </c>
      <c r="L7" s="37" t="s">
        <v>10</v>
      </c>
      <c r="M7" s="127" t="s">
        <v>11</v>
      </c>
      <c r="N7" s="36" t="s">
        <v>10</v>
      </c>
      <c r="O7" s="39" t="s">
        <v>12</v>
      </c>
      <c r="AN7" s="17"/>
      <c r="AO7" s="34"/>
    </row>
    <row r="8" spans="1:41" s="26" customFormat="1" ht="18.75">
      <c r="A8" s="33"/>
      <c r="B8" s="41" t="s">
        <v>24</v>
      </c>
      <c r="C8" s="42" t="s">
        <v>13</v>
      </c>
      <c r="D8" s="128"/>
      <c r="E8" s="41" t="s">
        <v>24</v>
      </c>
      <c r="F8" s="42" t="s">
        <v>13</v>
      </c>
      <c r="G8" s="43"/>
      <c r="H8" s="41" t="s">
        <v>24</v>
      </c>
      <c r="I8" s="42" t="s">
        <v>13</v>
      </c>
      <c r="J8" s="128"/>
      <c r="K8" s="41" t="s">
        <v>24</v>
      </c>
      <c r="L8" s="42" t="s">
        <v>13</v>
      </c>
      <c r="M8" s="128"/>
      <c r="N8" s="41" t="s">
        <v>14</v>
      </c>
      <c r="O8" s="44" t="s">
        <v>13</v>
      </c>
      <c r="Q8" s="45"/>
      <c r="R8" s="45"/>
      <c r="AN8" s="17"/>
      <c r="AO8" s="34"/>
    </row>
    <row r="9" spans="1:41" s="26" customFormat="1" ht="18.75">
      <c r="A9" s="46">
        <v>2543</v>
      </c>
      <c r="B9" s="47">
        <f>$Q$4+Q9</f>
        <v>367.237</v>
      </c>
      <c r="C9" s="48">
        <v>96.7</v>
      </c>
      <c r="D9" s="49">
        <v>37196</v>
      </c>
      <c r="E9" s="47">
        <f>$Q$4+R9</f>
        <v>364.187</v>
      </c>
      <c r="F9" s="50">
        <v>88.91</v>
      </c>
      <c r="G9" s="49">
        <v>37196</v>
      </c>
      <c r="H9" s="47">
        <f>$Q$4+T9</f>
        <v>364.187</v>
      </c>
      <c r="I9" s="50">
        <v>0.175</v>
      </c>
      <c r="J9" s="49">
        <v>36941</v>
      </c>
      <c r="K9" s="47">
        <f aca="true" t="shared" si="0" ref="K9:K15">$Q$4+U9</f>
        <v>364.187</v>
      </c>
      <c r="L9" s="50">
        <v>0.175</v>
      </c>
      <c r="M9" s="49">
        <v>36942</v>
      </c>
      <c r="N9" s="47">
        <v>236.64</v>
      </c>
      <c r="O9" s="51">
        <v>7.5</v>
      </c>
      <c r="Q9" s="40">
        <v>3.62</v>
      </c>
      <c r="R9" s="4">
        <f aca="true" t="shared" si="1" ref="R9:R19">H9-$Q$4</f>
        <v>0.5699999999999932</v>
      </c>
      <c r="T9" s="40">
        <v>0.57</v>
      </c>
      <c r="U9" s="40">
        <v>0.57</v>
      </c>
      <c r="AN9" s="17"/>
      <c r="AO9" s="34"/>
    </row>
    <row r="10" spans="1:41" s="26" customFormat="1" ht="18.75">
      <c r="A10" s="52">
        <v>2544</v>
      </c>
      <c r="B10" s="47">
        <f aca="true" t="shared" si="2" ref="B10:B15">$Q$4+Q10</f>
        <v>368.497</v>
      </c>
      <c r="C10" s="50">
        <v>226</v>
      </c>
      <c r="D10" s="49">
        <v>37559</v>
      </c>
      <c r="E10" s="47">
        <f aca="true" t="shared" si="3" ref="E10:E15">$Q$4+R10</f>
        <v>363.91700000000003</v>
      </c>
      <c r="F10" s="50">
        <v>165.5</v>
      </c>
      <c r="G10" s="49">
        <v>37560</v>
      </c>
      <c r="H10" s="47">
        <f aca="true" t="shared" si="4" ref="H10:H15">$Q$4+T10</f>
        <v>363.91700000000003</v>
      </c>
      <c r="I10" s="50">
        <v>0.05</v>
      </c>
      <c r="J10" s="49">
        <v>37329</v>
      </c>
      <c r="K10" s="47">
        <f t="shared" si="0"/>
        <v>363.91700000000003</v>
      </c>
      <c r="L10" s="50">
        <v>0.05</v>
      </c>
      <c r="M10" s="49">
        <v>37329</v>
      </c>
      <c r="N10" s="47">
        <v>212.335</v>
      </c>
      <c r="O10" s="51">
        <v>6.73</v>
      </c>
      <c r="Q10" s="40">
        <v>4.88</v>
      </c>
      <c r="R10" s="4">
        <f t="shared" si="1"/>
        <v>0.30000000000001137</v>
      </c>
      <c r="T10" s="40">
        <v>0.3</v>
      </c>
      <c r="U10" s="40">
        <v>0.3</v>
      </c>
      <c r="AN10" s="17"/>
      <c r="AO10" s="34"/>
    </row>
    <row r="11" spans="1:41" s="26" customFormat="1" ht="18.75">
      <c r="A11" s="52">
        <v>2545</v>
      </c>
      <c r="B11" s="47">
        <f t="shared" si="2"/>
        <v>368.96700000000004</v>
      </c>
      <c r="C11" s="53">
        <v>355.5</v>
      </c>
      <c r="D11" s="54">
        <v>235846</v>
      </c>
      <c r="E11" s="47">
        <f t="shared" si="3"/>
        <v>363.797</v>
      </c>
      <c r="F11" s="50">
        <v>319.5</v>
      </c>
      <c r="G11" s="49">
        <v>37519</v>
      </c>
      <c r="H11" s="47">
        <f>$Q$4+U11</f>
        <v>363.797</v>
      </c>
      <c r="I11" s="50">
        <v>0.02</v>
      </c>
      <c r="J11" s="49">
        <v>37371</v>
      </c>
      <c r="K11" s="47">
        <f>$Q$4+T11</f>
        <v>363.827</v>
      </c>
      <c r="L11" s="50">
        <v>0</v>
      </c>
      <c r="M11" s="49">
        <v>37404</v>
      </c>
      <c r="N11" s="47">
        <v>508.688</v>
      </c>
      <c r="O11" s="51">
        <v>16.1303438736</v>
      </c>
      <c r="Q11" s="40">
        <v>5.35</v>
      </c>
      <c r="R11" s="4">
        <f t="shared" si="1"/>
        <v>0.18000000000000682</v>
      </c>
      <c r="T11" s="40">
        <v>0.21</v>
      </c>
      <c r="U11" s="40">
        <v>0.18</v>
      </c>
      <c r="AN11" s="17"/>
      <c r="AO11" s="34"/>
    </row>
    <row r="12" spans="1:41" ht="18.75">
      <c r="A12" s="55">
        <v>2546</v>
      </c>
      <c r="B12" s="47">
        <f t="shared" si="2"/>
        <v>365.567</v>
      </c>
      <c r="C12" s="56">
        <v>30</v>
      </c>
      <c r="D12" s="57">
        <v>38257</v>
      </c>
      <c r="E12" s="47">
        <f t="shared" si="3"/>
        <v>364.117</v>
      </c>
      <c r="F12" s="56">
        <v>13</v>
      </c>
      <c r="G12" s="57">
        <v>38238</v>
      </c>
      <c r="H12" s="47">
        <f t="shared" si="4"/>
        <v>364.117</v>
      </c>
      <c r="I12" s="56">
        <v>0.27</v>
      </c>
      <c r="J12" s="57">
        <v>38153</v>
      </c>
      <c r="K12" s="47">
        <f t="shared" si="0"/>
        <v>364.117</v>
      </c>
      <c r="L12" s="56">
        <v>0.27</v>
      </c>
      <c r="M12" s="57">
        <v>38153</v>
      </c>
      <c r="N12" s="58">
        <v>56.554</v>
      </c>
      <c r="O12" s="59">
        <v>1.79</v>
      </c>
      <c r="Q12" s="40">
        <v>1.95</v>
      </c>
      <c r="R12" s="4">
        <f t="shared" si="1"/>
        <v>0.5</v>
      </c>
      <c r="T12" s="4">
        <v>0.5</v>
      </c>
      <c r="U12" s="4">
        <v>0.5</v>
      </c>
      <c r="AN12" s="17"/>
      <c r="AO12" s="34"/>
    </row>
    <row r="13" spans="1:41" ht="18.75">
      <c r="A13" s="55">
        <v>2547</v>
      </c>
      <c r="B13" s="47">
        <f t="shared" si="2"/>
        <v>367.277</v>
      </c>
      <c r="C13" s="56">
        <v>97.8</v>
      </c>
      <c r="D13" s="57">
        <v>38251</v>
      </c>
      <c r="E13" s="47">
        <f t="shared" si="3"/>
        <v>363.58700000000005</v>
      </c>
      <c r="F13" s="56">
        <v>72.2</v>
      </c>
      <c r="G13" s="57">
        <v>38251</v>
      </c>
      <c r="H13" s="47">
        <f t="shared" si="4"/>
        <v>363.58700000000005</v>
      </c>
      <c r="I13" s="56">
        <v>0</v>
      </c>
      <c r="J13" s="57">
        <v>38104</v>
      </c>
      <c r="K13" s="47">
        <f t="shared" si="0"/>
        <v>363.59700000000004</v>
      </c>
      <c r="L13" s="56">
        <v>0</v>
      </c>
      <c r="M13" s="57">
        <v>38104</v>
      </c>
      <c r="N13" s="58">
        <v>88.91</v>
      </c>
      <c r="O13" s="59">
        <v>2.82</v>
      </c>
      <c r="Q13" s="40">
        <v>3.659999999999968</v>
      </c>
      <c r="R13" s="60">
        <f t="shared" si="1"/>
        <v>-0.029999999999972715</v>
      </c>
      <c r="T13" s="61">
        <v>-0.03</v>
      </c>
      <c r="U13" s="4">
        <v>-0.01999999999998181</v>
      </c>
      <c r="AN13" s="17"/>
      <c r="AO13" s="62"/>
    </row>
    <row r="14" spans="1:21" ht="18.75">
      <c r="A14" s="55">
        <v>2548</v>
      </c>
      <c r="B14" s="47">
        <f t="shared" si="2"/>
        <v>367.28700000000003</v>
      </c>
      <c r="C14" s="56">
        <v>79.79</v>
      </c>
      <c r="D14" s="57">
        <v>38608</v>
      </c>
      <c r="E14" s="47">
        <f t="shared" si="3"/>
        <v>364.197</v>
      </c>
      <c r="F14" s="56">
        <v>62.3</v>
      </c>
      <c r="G14" s="63">
        <v>38609</v>
      </c>
      <c r="H14" s="47">
        <f t="shared" si="4"/>
        <v>364.197</v>
      </c>
      <c r="I14" s="56">
        <v>0.3</v>
      </c>
      <c r="J14" s="57">
        <v>38499</v>
      </c>
      <c r="K14" s="47">
        <f t="shared" si="0"/>
        <v>364.197</v>
      </c>
      <c r="L14" s="64">
        <v>0.3</v>
      </c>
      <c r="M14" s="57">
        <v>38499</v>
      </c>
      <c r="N14" s="58">
        <v>95.089</v>
      </c>
      <c r="O14" s="65">
        <f aca="true" t="shared" si="5" ref="O14:O32">+N14*0.0317097</f>
        <v>3.0152436633</v>
      </c>
      <c r="Q14" s="40">
        <v>3.67</v>
      </c>
      <c r="R14" s="4">
        <f t="shared" si="1"/>
        <v>0.5799999999999841</v>
      </c>
      <c r="T14" s="4">
        <v>0.58</v>
      </c>
      <c r="U14" s="4">
        <v>0.58</v>
      </c>
    </row>
    <row r="15" spans="1:21" ht="18.75">
      <c r="A15" s="66">
        <v>2549</v>
      </c>
      <c r="B15" s="67">
        <f t="shared" si="2"/>
        <v>369.297</v>
      </c>
      <c r="C15" s="68">
        <v>374.43</v>
      </c>
      <c r="D15" s="69">
        <v>38984</v>
      </c>
      <c r="E15" s="47">
        <f t="shared" si="3"/>
        <v>364.16700000000003</v>
      </c>
      <c r="F15" s="56">
        <v>242.4</v>
      </c>
      <c r="G15" s="57">
        <v>38984</v>
      </c>
      <c r="H15" s="47">
        <f t="shared" si="4"/>
        <v>364.16700000000003</v>
      </c>
      <c r="I15" s="56">
        <v>0.12</v>
      </c>
      <c r="J15" s="57">
        <v>38788</v>
      </c>
      <c r="K15" s="47">
        <f t="shared" si="0"/>
        <v>364.177</v>
      </c>
      <c r="L15" s="56">
        <v>0.13</v>
      </c>
      <c r="M15" s="57">
        <v>38803</v>
      </c>
      <c r="N15" s="8">
        <v>303.983</v>
      </c>
      <c r="O15" s="59">
        <f t="shared" si="5"/>
        <v>9.6392097351</v>
      </c>
      <c r="Q15" s="40">
        <v>5.68</v>
      </c>
      <c r="R15" s="4">
        <f>H15-$Q$4</f>
        <v>0.5500000000000114</v>
      </c>
      <c r="T15" s="4">
        <v>0.55</v>
      </c>
      <c r="U15" s="4">
        <v>0.56</v>
      </c>
    </row>
    <row r="16" spans="1:20" ht="18.75">
      <c r="A16" s="55">
        <v>2550</v>
      </c>
      <c r="B16" s="58">
        <v>368.037</v>
      </c>
      <c r="C16" s="56">
        <v>184.48</v>
      </c>
      <c r="D16" s="57">
        <v>39361</v>
      </c>
      <c r="E16" s="58">
        <v>367.92</v>
      </c>
      <c r="F16" s="56">
        <v>175.2</v>
      </c>
      <c r="G16" s="57">
        <v>39361</v>
      </c>
      <c r="H16" s="4">
        <v>364.157</v>
      </c>
      <c r="I16" s="70">
        <v>0.22</v>
      </c>
      <c r="J16" s="57">
        <v>39198</v>
      </c>
      <c r="K16" s="58">
        <v>364.16</v>
      </c>
      <c r="L16" s="56">
        <v>0.22</v>
      </c>
      <c r="M16" s="57">
        <v>38833</v>
      </c>
      <c r="N16" s="58">
        <v>317.12</v>
      </c>
      <c r="O16" s="59">
        <f t="shared" si="5"/>
        <v>10.055780064</v>
      </c>
      <c r="Q16" s="4">
        <f aca="true" t="shared" si="6" ref="Q16:Q26">B16-$Q$4</f>
        <v>4.419999999999959</v>
      </c>
      <c r="R16" s="4">
        <f t="shared" si="1"/>
        <v>0.5399999999999636</v>
      </c>
      <c r="T16" s="4">
        <f aca="true" t="shared" si="7" ref="T16:T32">H16-$Q$4</f>
        <v>0.5399999999999636</v>
      </c>
    </row>
    <row r="17" spans="1:20" ht="18.75">
      <c r="A17" s="55">
        <v>2551</v>
      </c>
      <c r="B17" s="58">
        <v>367.19</v>
      </c>
      <c r="C17" s="56">
        <v>95.28</v>
      </c>
      <c r="D17" s="57">
        <v>39361</v>
      </c>
      <c r="E17" s="58">
        <v>367.07</v>
      </c>
      <c r="F17" s="56">
        <v>86.75</v>
      </c>
      <c r="G17" s="57">
        <v>39361</v>
      </c>
      <c r="H17" s="58">
        <v>364.19</v>
      </c>
      <c r="I17" s="56">
        <v>0.19</v>
      </c>
      <c r="J17" s="57">
        <v>38793</v>
      </c>
      <c r="K17" s="58">
        <v>364.19</v>
      </c>
      <c r="L17" s="56">
        <v>0.19</v>
      </c>
      <c r="M17" s="57">
        <v>38793</v>
      </c>
      <c r="N17" s="58">
        <v>249.1</v>
      </c>
      <c r="O17" s="59">
        <f t="shared" si="5"/>
        <v>7.89888627</v>
      </c>
      <c r="Q17" s="4">
        <f t="shared" si="6"/>
        <v>3.572999999999979</v>
      </c>
      <c r="R17" s="4">
        <f t="shared" si="1"/>
        <v>0.5729999999999791</v>
      </c>
      <c r="T17" s="4">
        <f t="shared" si="7"/>
        <v>0.5729999999999791</v>
      </c>
    </row>
    <row r="18" spans="1:20" ht="18.75">
      <c r="A18" s="55">
        <v>2552</v>
      </c>
      <c r="B18" s="58">
        <v>368.4</v>
      </c>
      <c r="C18" s="56">
        <v>319.58</v>
      </c>
      <c r="D18" s="57">
        <v>39359</v>
      </c>
      <c r="E18" s="58">
        <v>367.95</v>
      </c>
      <c r="F18" s="56">
        <v>257.5</v>
      </c>
      <c r="G18" s="57">
        <v>39359</v>
      </c>
      <c r="H18" s="58">
        <v>364.167</v>
      </c>
      <c r="I18" s="56">
        <v>0.16</v>
      </c>
      <c r="J18" s="57">
        <v>40292</v>
      </c>
      <c r="K18" s="58">
        <v>364.18</v>
      </c>
      <c r="L18" s="56">
        <v>0.16</v>
      </c>
      <c r="M18" s="57">
        <v>38807</v>
      </c>
      <c r="N18" s="58">
        <v>275.86</v>
      </c>
      <c r="O18" s="59">
        <f t="shared" si="5"/>
        <v>8.747437842</v>
      </c>
      <c r="Q18" s="4">
        <f t="shared" si="6"/>
        <v>4.782999999999959</v>
      </c>
      <c r="R18" s="4">
        <f t="shared" si="1"/>
        <v>0.5499999999999545</v>
      </c>
      <c r="T18" s="4">
        <f t="shared" si="7"/>
        <v>0.5499999999999545</v>
      </c>
    </row>
    <row r="19" spans="1:20" ht="18.75">
      <c r="A19" s="55">
        <v>2553</v>
      </c>
      <c r="B19" s="71">
        <v>369.747</v>
      </c>
      <c r="C19" s="56">
        <v>482.05</v>
      </c>
      <c r="D19" s="57">
        <v>40473</v>
      </c>
      <c r="E19" s="71">
        <v>369.353</v>
      </c>
      <c r="F19" s="56">
        <v>422.5</v>
      </c>
      <c r="G19" s="57">
        <v>40473</v>
      </c>
      <c r="H19" s="71">
        <v>364.047</v>
      </c>
      <c r="I19" s="56">
        <v>0.03</v>
      </c>
      <c r="J19" s="57">
        <v>40230</v>
      </c>
      <c r="K19" s="71">
        <v>364.047</v>
      </c>
      <c r="L19" s="56">
        <v>0.03</v>
      </c>
      <c r="M19" s="57">
        <v>40230</v>
      </c>
      <c r="N19" s="58">
        <v>261.55</v>
      </c>
      <c r="O19" s="72">
        <f t="shared" si="5"/>
        <v>8.293672035</v>
      </c>
      <c r="Q19" s="4">
        <f t="shared" si="6"/>
        <v>6.1299999999999955</v>
      </c>
      <c r="R19" s="4">
        <f t="shared" si="1"/>
        <v>0.4300000000000068</v>
      </c>
      <c r="T19" s="4">
        <f t="shared" si="7"/>
        <v>0.4300000000000068</v>
      </c>
    </row>
    <row r="20" spans="1:20" ht="18.75">
      <c r="A20" s="55">
        <v>2554</v>
      </c>
      <c r="B20" s="71">
        <v>370.217</v>
      </c>
      <c r="C20" s="56">
        <v>558.26</v>
      </c>
      <c r="D20" s="57">
        <v>40673</v>
      </c>
      <c r="E20" s="71">
        <v>368.939</v>
      </c>
      <c r="F20" s="56">
        <v>374.9</v>
      </c>
      <c r="G20" s="57">
        <v>40819</v>
      </c>
      <c r="H20" s="71">
        <v>364.117</v>
      </c>
      <c r="I20" s="56">
        <v>0.64</v>
      </c>
      <c r="J20" s="57">
        <v>40643</v>
      </c>
      <c r="K20" s="71">
        <v>364.139</v>
      </c>
      <c r="L20" s="56">
        <v>0.78</v>
      </c>
      <c r="M20" s="57">
        <v>40642</v>
      </c>
      <c r="N20" s="58">
        <v>718.74</v>
      </c>
      <c r="O20" s="72">
        <f t="shared" si="5"/>
        <v>22.791029778000002</v>
      </c>
      <c r="Q20" s="4">
        <f t="shared" si="6"/>
        <v>6.599999999999966</v>
      </c>
      <c r="R20" s="4">
        <f aca="true" t="shared" si="8" ref="R20:R32">H20-$Q$4</f>
        <v>0.5</v>
      </c>
      <c r="T20" s="4">
        <f t="shared" si="7"/>
        <v>0.5</v>
      </c>
    </row>
    <row r="21" spans="1:20" ht="18.75">
      <c r="A21" s="55">
        <v>2555</v>
      </c>
      <c r="B21" s="71">
        <v>366.357</v>
      </c>
      <c r="C21" s="56">
        <v>88.6</v>
      </c>
      <c r="D21" s="57">
        <v>40802</v>
      </c>
      <c r="E21" s="71">
        <v>365.98</v>
      </c>
      <c r="F21" s="56">
        <v>65.9</v>
      </c>
      <c r="G21" s="57">
        <v>41161</v>
      </c>
      <c r="H21" s="71">
        <v>364.227</v>
      </c>
      <c r="I21" s="56">
        <v>0.19</v>
      </c>
      <c r="J21" s="57">
        <v>40993</v>
      </c>
      <c r="K21" s="71">
        <v>364.227</v>
      </c>
      <c r="L21" s="56">
        <v>0.19</v>
      </c>
      <c r="M21" s="57">
        <v>40999</v>
      </c>
      <c r="N21" s="58">
        <v>174.4</v>
      </c>
      <c r="O21" s="72">
        <f t="shared" si="5"/>
        <v>5.5301716800000005</v>
      </c>
      <c r="Q21" s="2">
        <f t="shared" si="6"/>
        <v>2.740000000000009</v>
      </c>
      <c r="R21" s="4">
        <f t="shared" si="8"/>
        <v>0.6099999999999568</v>
      </c>
      <c r="T21" s="4">
        <f t="shared" si="7"/>
        <v>0.6099999999999568</v>
      </c>
    </row>
    <row r="22" spans="1:20" ht="18.75">
      <c r="A22" s="55">
        <v>2556</v>
      </c>
      <c r="B22" s="71">
        <v>367.29</v>
      </c>
      <c r="C22" s="56">
        <v>141.75</v>
      </c>
      <c r="D22" s="57">
        <v>41532</v>
      </c>
      <c r="E22" s="71">
        <v>366.71</v>
      </c>
      <c r="F22" s="56">
        <v>99.7</v>
      </c>
      <c r="G22" s="57">
        <v>41545</v>
      </c>
      <c r="H22" s="71">
        <v>364.1</v>
      </c>
      <c r="I22" s="56">
        <v>0.05</v>
      </c>
      <c r="J22" s="57">
        <v>41340</v>
      </c>
      <c r="K22" s="71">
        <v>364.1</v>
      </c>
      <c r="L22" s="56">
        <v>0.05</v>
      </c>
      <c r="M22" s="57">
        <v>41341</v>
      </c>
      <c r="N22" s="58">
        <v>151.4</v>
      </c>
      <c r="O22" s="72">
        <f t="shared" si="5"/>
        <v>4.80084858</v>
      </c>
      <c r="Q22" s="4">
        <f t="shared" si="6"/>
        <v>3.673000000000002</v>
      </c>
      <c r="R22" s="4">
        <f t="shared" si="8"/>
        <v>0.4830000000000041</v>
      </c>
      <c r="T22" s="4">
        <f t="shared" si="7"/>
        <v>0.4830000000000041</v>
      </c>
    </row>
    <row r="23" spans="1:20" ht="18.75">
      <c r="A23" s="55">
        <v>2557</v>
      </c>
      <c r="B23" s="71">
        <v>367.897</v>
      </c>
      <c r="C23" s="56">
        <v>194.5</v>
      </c>
      <c r="D23" s="57">
        <v>41936</v>
      </c>
      <c r="E23" s="71">
        <v>367.142</v>
      </c>
      <c r="F23" s="56">
        <v>114.45</v>
      </c>
      <c r="G23" s="57">
        <v>41936</v>
      </c>
      <c r="H23" s="71">
        <v>364.127</v>
      </c>
      <c r="I23" s="56">
        <v>0.08</v>
      </c>
      <c r="J23" s="57">
        <v>41730</v>
      </c>
      <c r="K23" s="71">
        <v>364.127</v>
      </c>
      <c r="L23" s="56">
        <v>0.08</v>
      </c>
      <c r="M23" s="57">
        <v>41730</v>
      </c>
      <c r="N23" s="58">
        <v>127.27</v>
      </c>
      <c r="O23" s="72">
        <f t="shared" si="5"/>
        <v>4.035693519</v>
      </c>
      <c r="Q23" s="2">
        <f t="shared" si="6"/>
        <v>4.279999999999973</v>
      </c>
      <c r="R23" s="2">
        <f t="shared" si="8"/>
        <v>0.5099999999999909</v>
      </c>
      <c r="T23" s="2">
        <f t="shared" si="7"/>
        <v>0.5099999999999909</v>
      </c>
    </row>
    <row r="24" spans="1:20" ht="18.75">
      <c r="A24" s="55">
        <v>2558</v>
      </c>
      <c r="B24" s="71">
        <v>365.207</v>
      </c>
      <c r="C24" s="56">
        <v>11.12</v>
      </c>
      <c r="D24" s="57">
        <v>42344</v>
      </c>
      <c r="E24" s="71">
        <v>364.93</v>
      </c>
      <c r="F24" s="56">
        <v>7.9</v>
      </c>
      <c r="G24" s="57">
        <v>42344</v>
      </c>
      <c r="H24" s="71">
        <v>364.057</v>
      </c>
      <c r="I24" s="56">
        <v>0.06</v>
      </c>
      <c r="J24" s="57">
        <v>42093</v>
      </c>
      <c r="K24" s="71">
        <v>364.057</v>
      </c>
      <c r="L24" s="56">
        <v>0.06</v>
      </c>
      <c r="M24" s="57">
        <v>42093</v>
      </c>
      <c r="N24" s="58">
        <v>42.29</v>
      </c>
      <c r="O24" s="72">
        <f t="shared" si="5"/>
        <v>1.341003213</v>
      </c>
      <c r="Q24" s="2">
        <f t="shared" si="6"/>
        <v>1.589999999999975</v>
      </c>
      <c r="R24" s="2">
        <f t="shared" si="8"/>
        <v>0.4399999999999977</v>
      </c>
      <c r="T24" s="2">
        <f t="shared" si="7"/>
        <v>0.4399999999999977</v>
      </c>
    </row>
    <row r="25" spans="1:20" ht="18.75">
      <c r="A25" s="55">
        <v>2559</v>
      </c>
      <c r="B25" s="71">
        <v>366.417</v>
      </c>
      <c r="C25" s="56">
        <v>90.96</v>
      </c>
      <c r="D25" s="57">
        <v>42634</v>
      </c>
      <c r="E25" s="71">
        <v>366.03</v>
      </c>
      <c r="F25" s="56">
        <v>72.85</v>
      </c>
      <c r="G25" s="57">
        <v>42628</v>
      </c>
      <c r="H25" s="71">
        <v>363.657</v>
      </c>
      <c r="I25" s="73">
        <v>0.002</v>
      </c>
      <c r="J25" s="57">
        <v>42522</v>
      </c>
      <c r="K25" s="71">
        <v>363.657</v>
      </c>
      <c r="L25" s="73">
        <v>0.002</v>
      </c>
      <c r="M25" s="57">
        <v>42522</v>
      </c>
      <c r="N25" s="58">
        <v>224.95</v>
      </c>
      <c r="O25" s="72">
        <f t="shared" si="5"/>
        <v>7.133097015</v>
      </c>
      <c r="Q25" s="4">
        <f t="shared" si="6"/>
        <v>2.7999999999999545</v>
      </c>
      <c r="R25" s="2">
        <f t="shared" si="8"/>
        <v>0.03999999999996362</v>
      </c>
      <c r="T25" s="2">
        <f t="shared" si="7"/>
        <v>0.03999999999996362</v>
      </c>
    </row>
    <row r="26" spans="1:20" ht="18.75">
      <c r="A26" s="55">
        <v>2560</v>
      </c>
      <c r="B26" s="71">
        <v>367.097</v>
      </c>
      <c r="C26" s="56">
        <v>155.5</v>
      </c>
      <c r="D26" s="57">
        <v>43014</v>
      </c>
      <c r="E26" s="71">
        <v>366.784</v>
      </c>
      <c r="F26" s="56">
        <v>124.1</v>
      </c>
      <c r="G26" s="57">
        <v>43014</v>
      </c>
      <c r="H26" s="71">
        <v>364.647</v>
      </c>
      <c r="I26" s="56">
        <v>0.3</v>
      </c>
      <c r="J26" s="57">
        <v>42813</v>
      </c>
      <c r="K26" s="71">
        <v>364.65</v>
      </c>
      <c r="L26" s="56">
        <v>0.3</v>
      </c>
      <c r="M26" s="57">
        <v>42813</v>
      </c>
      <c r="N26" s="58">
        <v>470.25</v>
      </c>
      <c r="O26" s="72">
        <f t="shared" si="5"/>
        <v>14.911486425</v>
      </c>
      <c r="Q26" s="2">
        <f t="shared" si="6"/>
        <v>3.4799999999999613</v>
      </c>
      <c r="R26" s="2">
        <f t="shared" si="8"/>
        <v>1.0299999999999727</v>
      </c>
      <c r="T26" s="2">
        <f t="shared" si="7"/>
        <v>1.0299999999999727</v>
      </c>
    </row>
    <row r="27" spans="1:20" ht="18.75">
      <c r="A27" s="55">
        <v>2561</v>
      </c>
      <c r="B27" s="71">
        <v>366.647</v>
      </c>
      <c r="C27" s="56">
        <v>111.22</v>
      </c>
      <c r="D27" s="57">
        <v>43397</v>
      </c>
      <c r="E27" s="71">
        <v>366.48</v>
      </c>
      <c r="F27" s="56">
        <v>96.18</v>
      </c>
      <c r="G27" s="57">
        <v>43397</v>
      </c>
      <c r="H27" s="71">
        <v>364.717</v>
      </c>
      <c r="I27" s="56">
        <v>0.44</v>
      </c>
      <c r="J27" s="57">
        <v>241820</v>
      </c>
      <c r="K27" s="71">
        <v>364.752</v>
      </c>
      <c r="L27" s="56">
        <v>0.68</v>
      </c>
      <c r="M27" s="57">
        <v>241819</v>
      </c>
      <c r="N27" s="58">
        <v>104.9</v>
      </c>
      <c r="O27" s="72">
        <f t="shared" si="5"/>
        <v>3.32634753</v>
      </c>
      <c r="Q27" s="4">
        <f aca="true" t="shared" si="9" ref="Q27:Q32">B27-$Q$4</f>
        <v>3.0299999999999727</v>
      </c>
      <c r="R27" s="4">
        <f t="shared" si="8"/>
        <v>1.099999999999966</v>
      </c>
      <c r="T27" s="4">
        <f t="shared" si="7"/>
        <v>1.099999999999966</v>
      </c>
    </row>
    <row r="28" spans="1:20" ht="18.75">
      <c r="A28" s="55">
        <v>2562</v>
      </c>
      <c r="B28" s="71">
        <v>366.257</v>
      </c>
      <c r="C28" s="56">
        <v>78.65</v>
      </c>
      <c r="D28" s="57">
        <v>43709</v>
      </c>
      <c r="E28" s="71">
        <v>365.9</v>
      </c>
      <c r="F28" s="56">
        <v>51.75</v>
      </c>
      <c r="G28" s="57">
        <v>43709</v>
      </c>
      <c r="H28" s="71">
        <v>363.667</v>
      </c>
      <c r="I28" s="56">
        <v>0.01</v>
      </c>
      <c r="J28" s="57">
        <v>242242</v>
      </c>
      <c r="K28" s="71">
        <v>363.667</v>
      </c>
      <c r="L28" s="56">
        <v>0.01</v>
      </c>
      <c r="M28" s="57">
        <v>242243</v>
      </c>
      <c r="N28" s="58">
        <v>57.65</v>
      </c>
      <c r="O28" s="72">
        <f t="shared" si="5"/>
        <v>1.828064205</v>
      </c>
      <c r="Q28" s="2">
        <f t="shared" si="9"/>
        <v>2.6399999999999864</v>
      </c>
      <c r="R28" s="2">
        <f t="shared" si="8"/>
        <v>0.049999999999954525</v>
      </c>
      <c r="T28" s="2">
        <f t="shared" si="7"/>
        <v>0.049999999999954525</v>
      </c>
    </row>
    <row r="29" spans="1:20" ht="18.75">
      <c r="A29" s="55">
        <v>2563</v>
      </c>
      <c r="B29" s="71">
        <v>366.487</v>
      </c>
      <c r="C29" s="56">
        <v>101.53</v>
      </c>
      <c r="D29" s="57">
        <v>44099</v>
      </c>
      <c r="E29" s="71">
        <v>366.287</v>
      </c>
      <c r="F29" s="56">
        <v>79.73</v>
      </c>
      <c r="G29" s="57">
        <v>44099</v>
      </c>
      <c r="H29" s="71">
        <v>363.667</v>
      </c>
      <c r="I29" s="120">
        <v>0</v>
      </c>
      <c r="J29" s="57">
        <v>242370</v>
      </c>
      <c r="K29" s="71">
        <v>363.667</v>
      </c>
      <c r="L29" s="56">
        <v>0</v>
      </c>
      <c r="M29" s="57">
        <v>242370</v>
      </c>
      <c r="N29" s="58">
        <v>128.91</v>
      </c>
      <c r="O29" s="59">
        <f t="shared" si="5"/>
        <v>4.087697427</v>
      </c>
      <c r="Q29" s="2">
        <f t="shared" si="9"/>
        <v>2.8700000000000045</v>
      </c>
      <c r="R29" s="2">
        <f t="shared" si="8"/>
        <v>0.049999999999954525</v>
      </c>
      <c r="T29" s="2">
        <f t="shared" si="7"/>
        <v>0.049999999999954525</v>
      </c>
    </row>
    <row r="30" spans="1:20" ht="18.75">
      <c r="A30" s="55">
        <v>2564</v>
      </c>
      <c r="B30" s="71">
        <v>369.097</v>
      </c>
      <c r="C30" s="56">
        <v>226</v>
      </c>
      <c r="D30" s="57">
        <v>44449</v>
      </c>
      <c r="E30" s="71">
        <v>368.57</v>
      </c>
      <c r="F30" s="56">
        <v>183.75</v>
      </c>
      <c r="G30" s="57">
        <v>44449</v>
      </c>
      <c r="H30" s="71">
        <v>363.967</v>
      </c>
      <c r="I30" s="56">
        <v>0.017</v>
      </c>
      <c r="J30" s="57">
        <v>242616</v>
      </c>
      <c r="K30" s="71">
        <v>363.975</v>
      </c>
      <c r="L30" s="56">
        <v>0.02</v>
      </c>
      <c r="M30" s="57">
        <v>242616</v>
      </c>
      <c r="N30" s="58">
        <v>173.57</v>
      </c>
      <c r="O30" s="72">
        <f t="shared" si="5"/>
        <v>5.503852629</v>
      </c>
      <c r="Q30" s="2">
        <f t="shared" si="9"/>
        <v>5.479999999999961</v>
      </c>
      <c r="R30" s="2">
        <f t="shared" si="8"/>
        <v>0.3499999999999659</v>
      </c>
      <c r="T30" s="2">
        <f t="shared" si="7"/>
        <v>0.3499999999999659</v>
      </c>
    </row>
    <row r="31" spans="1:20" ht="18.75" customHeight="1">
      <c r="A31" s="55">
        <v>2565</v>
      </c>
      <c r="B31" s="71">
        <v>369.977</v>
      </c>
      <c r="C31" s="56">
        <v>341.8</v>
      </c>
      <c r="D31" s="57">
        <v>44836</v>
      </c>
      <c r="E31" s="71">
        <v>369.112</v>
      </c>
      <c r="F31" s="56">
        <v>255.9</v>
      </c>
      <c r="G31" s="57">
        <v>44836</v>
      </c>
      <c r="H31" s="71">
        <v>364.747</v>
      </c>
      <c r="I31" s="56">
        <v>0.25</v>
      </c>
      <c r="J31" s="57">
        <v>243072</v>
      </c>
      <c r="K31" s="71">
        <v>364.758</v>
      </c>
      <c r="L31" s="56">
        <v>0.28</v>
      </c>
      <c r="M31" s="57">
        <v>243072</v>
      </c>
      <c r="N31" s="58">
        <v>430.05</v>
      </c>
      <c r="O31" s="72">
        <f t="shared" si="5"/>
        <v>13.636756485000001</v>
      </c>
      <c r="Q31" s="2">
        <f t="shared" si="9"/>
        <v>6.359999999999957</v>
      </c>
      <c r="R31" s="2">
        <f t="shared" si="8"/>
        <v>1.1299999999999955</v>
      </c>
      <c r="T31" s="2">
        <f t="shared" si="7"/>
        <v>1.1299999999999955</v>
      </c>
    </row>
    <row r="32" spans="1:20" ht="18.75" customHeight="1">
      <c r="A32" s="55">
        <v>2566</v>
      </c>
      <c r="B32" s="71">
        <v>370.487</v>
      </c>
      <c r="C32" s="56">
        <v>396</v>
      </c>
      <c r="D32" s="57">
        <v>45199</v>
      </c>
      <c r="E32" s="71">
        <v>369.387</v>
      </c>
      <c r="F32" s="56">
        <v>287.05</v>
      </c>
      <c r="G32" s="57">
        <v>45199</v>
      </c>
      <c r="H32" s="71">
        <v>364.767</v>
      </c>
      <c r="I32" s="56">
        <v>0.82</v>
      </c>
      <c r="J32" s="57">
        <v>243405</v>
      </c>
      <c r="K32" s="71">
        <v>364.767</v>
      </c>
      <c r="L32" s="56">
        <v>0.82</v>
      </c>
      <c r="M32" s="57">
        <v>243405</v>
      </c>
      <c r="N32" s="58">
        <v>344.04</v>
      </c>
      <c r="O32" s="72">
        <f t="shared" si="5"/>
        <v>10.909405188000001</v>
      </c>
      <c r="Q32" s="121">
        <f t="shared" si="9"/>
        <v>6.8700000000000045</v>
      </c>
      <c r="R32" s="2">
        <f t="shared" si="8"/>
        <v>1.1499999999999773</v>
      </c>
      <c r="T32" s="2">
        <f t="shared" si="7"/>
        <v>1.1499999999999773</v>
      </c>
    </row>
    <row r="33" spans="1:15" ht="18.75" customHeight="1">
      <c r="A33" s="74"/>
      <c r="B33" s="71"/>
      <c r="C33" s="75"/>
      <c r="D33" s="79"/>
      <c r="E33" s="71"/>
      <c r="F33" s="75"/>
      <c r="G33" s="57"/>
      <c r="H33" s="71"/>
      <c r="I33" s="75"/>
      <c r="J33" s="76"/>
      <c r="K33" s="71"/>
      <c r="L33" s="75"/>
      <c r="M33" s="77"/>
      <c r="N33" s="78"/>
      <c r="O33" s="72"/>
    </row>
    <row r="34" spans="1:15" ht="18.75" customHeight="1">
      <c r="A34" s="74"/>
      <c r="B34" s="71"/>
      <c r="C34" s="75"/>
      <c r="D34" s="79"/>
      <c r="E34" s="71"/>
      <c r="F34" s="75"/>
      <c r="G34" s="79"/>
      <c r="H34" s="71"/>
      <c r="I34" s="75"/>
      <c r="J34" s="76"/>
      <c r="K34" s="71"/>
      <c r="L34" s="75"/>
      <c r="M34" s="77"/>
      <c r="N34" s="78"/>
      <c r="O34" s="72"/>
    </row>
    <row r="35" spans="1:15" ht="18.75" customHeight="1">
      <c r="A35" s="110" t="s">
        <v>2</v>
      </c>
      <c r="B35" s="58">
        <f>MAX(B9:B34)</f>
        <v>370.487</v>
      </c>
      <c r="C35" s="56">
        <f>MAX(C9:C34)</f>
        <v>558.26</v>
      </c>
      <c r="D35" s="57">
        <v>239000</v>
      </c>
      <c r="E35" s="58">
        <f>MAX(E9:E34)</f>
        <v>369.387</v>
      </c>
      <c r="F35" s="56">
        <f>MAX(F9:F34)</f>
        <v>422.5</v>
      </c>
      <c r="G35" s="57">
        <v>238800</v>
      </c>
      <c r="H35" s="58">
        <f>MAX(H9:H34)</f>
        <v>364.767</v>
      </c>
      <c r="I35" s="56">
        <f>MAX(I9:I34)</f>
        <v>0.82</v>
      </c>
      <c r="J35" s="57">
        <v>238970</v>
      </c>
      <c r="K35" s="58">
        <f>MAX(K9:K34)</f>
        <v>364.767</v>
      </c>
      <c r="L35" s="56">
        <f>MAX(L9:L34)</f>
        <v>0.82</v>
      </c>
      <c r="M35" s="57">
        <v>238969</v>
      </c>
      <c r="N35" s="58">
        <f>MAX(N9:N34)</f>
        <v>718.74</v>
      </c>
      <c r="O35" s="59">
        <f>MAX(O9:O34)</f>
        <v>22.791029778000002</v>
      </c>
    </row>
    <row r="36" spans="1:15" ht="18.75" customHeight="1">
      <c r="A36" s="110" t="s">
        <v>12</v>
      </c>
      <c r="B36" s="58">
        <f>AVERAGE(B9:B34)</f>
        <v>367.78904166666666</v>
      </c>
      <c r="C36" s="56">
        <f>AVERAGE(C9:C34)</f>
        <v>201.5625</v>
      </c>
      <c r="D36" s="111"/>
      <c r="E36" s="58">
        <f>AVERAGE(E9:E34)</f>
        <v>366.3547083333333</v>
      </c>
      <c r="F36" s="56">
        <f>AVERAGE(F9:F34)</f>
        <v>154.99666666666664</v>
      </c>
      <c r="G36" s="79"/>
      <c r="H36" s="58">
        <f>AVERAGE(H9:H34)</f>
        <v>364.12475</v>
      </c>
      <c r="I36" s="56">
        <f>AVERAGE(I9:I34)</f>
        <v>0.1830833333333333</v>
      </c>
      <c r="J36" s="57"/>
      <c r="K36" s="58">
        <f>AVERAGE(K9:K34)</f>
        <v>364.1307916666667</v>
      </c>
      <c r="L36" s="56">
        <f>AVERAGE(L9:L34)</f>
        <v>0.199875</v>
      </c>
      <c r="M36" s="57"/>
      <c r="N36" s="58">
        <f>AVERAGE(N9:N34)</f>
        <v>239.76037499999998</v>
      </c>
      <c r="O36" s="59">
        <f>AVERAGE(O9:O34)</f>
        <v>7.602334464875</v>
      </c>
    </row>
    <row r="37" spans="1:15" ht="18.75" customHeight="1">
      <c r="A37" s="110" t="s">
        <v>3</v>
      </c>
      <c r="B37" s="58">
        <f>MIN(B9:B34)</f>
        <v>365.207</v>
      </c>
      <c r="C37" s="56">
        <f>MIN(C9:C34)</f>
        <v>11.12</v>
      </c>
      <c r="D37" s="119">
        <v>240671</v>
      </c>
      <c r="E37" s="58">
        <f>MIN(E9:E34)</f>
        <v>363.58700000000005</v>
      </c>
      <c r="F37" s="56">
        <f>MIN(F9:F34)</f>
        <v>7.9</v>
      </c>
      <c r="G37" s="57">
        <v>240671</v>
      </c>
      <c r="H37" s="58">
        <f>MIN(H9:H34)</f>
        <v>363.58700000000005</v>
      </c>
      <c r="I37" s="56">
        <f>MIN(I9:I34)</f>
        <v>0</v>
      </c>
      <c r="J37" s="57">
        <v>236430</v>
      </c>
      <c r="K37" s="58">
        <f>MIN(K9:K34)</f>
        <v>363.59700000000004</v>
      </c>
      <c r="L37" s="56">
        <f>MIN(L9:L34)</f>
        <v>0</v>
      </c>
      <c r="M37" s="49">
        <v>235731</v>
      </c>
      <c r="N37" s="58">
        <f>MIN(N9:N34)</f>
        <v>42.29</v>
      </c>
      <c r="O37" s="59">
        <f>MIN(O9:O26)</f>
        <v>1.341003213</v>
      </c>
    </row>
    <row r="38" spans="1:15" ht="22.5" customHeight="1">
      <c r="A38" s="114" t="s">
        <v>25</v>
      </c>
      <c r="B38" s="113"/>
      <c r="C38" s="113"/>
      <c r="E38" s="113"/>
      <c r="F38" s="113"/>
      <c r="G38" s="115"/>
      <c r="H38" s="112"/>
      <c r="I38" s="113"/>
      <c r="J38" s="115"/>
      <c r="K38" s="113"/>
      <c r="L38" s="113"/>
      <c r="M38" s="116"/>
      <c r="N38" s="113"/>
      <c r="O38" s="113"/>
    </row>
    <row r="39" spans="1:15" ht="22.5" customHeight="1">
      <c r="A39" s="62"/>
      <c r="B39" s="117"/>
      <c r="C39" s="117"/>
      <c r="D39" s="118"/>
      <c r="E39" s="117"/>
      <c r="F39" s="117"/>
      <c r="G39" s="118"/>
      <c r="H39" s="62"/>
      <c r="I39" s="117"/>
      <c r="J39" s="118"/>
      <c r="K39" s="117"/>
      <c r="L39" s="117"/>
      <c r="M39" s="118"/>
      <c r="N39" s="117"/>
      <c r="O39" s="117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2"/>
  <sheetViews>
    <sheetView zoomScalePageLayoutView="0" workbookViewId="0" topLeftCell="A22">
      <selection activeCell="AE53" sqref="AE53"/>
    </sheetView>
  </sheetViews>
  <sheetFormatPr defaultColWidth="9.140625" defaultRowHeight="21.75"/>
  <cols>
    <col min="1" max="21" width="3.140625" style="2" customWidth="1"/>
    <col min="22" max="23" width="9.140625" style="2" customWidth="1"/>
    <col min="24" max="24" width="5.8515625" style="2" customWidth="1"/>
    <col min="25" max="25" width="11.8515625" style="2" bestFit="1" customWidth="1"/>
    <col min="26" max="26" width="13.140625" style="2" bestFit="1" customWidth="1"/>
    <col min="27" max="27" width="8.421875" style="2" bestFit="1" customWidth="1"/>
    <col min="28" max="28" width="12.28125" style="2" bestFit="1" customWidth="1"/>
    <col min="29" max="29" width="6.57421875" style="2" customWidth="1"/>
    <col min="30" max="16384" width="9.140625" style="2" customWidth="1"/>
  </cols>
  <sheetData>
    <row r="2" spans="28:29" ht="18.75">
      <c r="AB2" s="80">
        <v>363.617</v>
      </c>
      <c r="AC2" s="3" t="s">
        <v>20</v>
      </c>
    </row>
    <row r="3" spans="24:28" ht="18.75">
      <c r="X3" s="129" t="s">
        <v>16</v>
      </c>
      <c r="Y3" s="81" t="s">
        <v>17</v>
      </c>
      <c r="Z3" s="82" t="s">
        <v>21</v>
      </c>
      <c r="AA3" s="81" t="s">
        <v>19</v>
      </c>
      <c r="AB3" s="82" t="s">
        <v>23</v>
      </c>
    </row>
    <row r="4" spans="24:28" ht="18.75">
      <c r="X4" s="130"/>
      <c r="Y4" s="83" t="s">
        <v>18</v>
      </c>
      <c r="Z4" s="84" t="s">
        <v>22</v>
      </c>
      <c r="AA4" s="83" t="s">
        <v>18</v>
      </c>
      <c r="AB4" s="84" t="s">
        <v>22</v>
      </c>
    </row>
    <row r="5" spans="24:28" ht="18.75">
      <c r="X5" s="85">
        <v>2543</v>
      </c>
      <c r="Y5" s="86">
        <v>367.237</v>
      </c>
      <c r="Z5" s="87">
        <v>96.7</v>
      </c>
      <c r="AA5" s="88"/>
      <c r="AB5" s="89"/>
    </row>
    <row r="6" spans="24:28" ht="18.75">
      <c r="X6" s="85">
        <v>2544</v>
      </c>
      <c r="Y6" s="86">
        <v>368.497</v>
      </c>
      <c r="Z6" s="87">
        <v>226</v>
      </c>
      <c r="AA6" s="90"/>
      <c r="AB6" s="91"/>
    </row>
    <row r="7" spans="24:28" ht="18.75">
      <c r="X7" s="85">
        <v>2545</v>
      </c>
      <c r="Y7" s="86">
        <v>368.96700000000004</v>
      </c>
      <c r="Z7" s="87">
        <v>355.5</v>
      </c>
      <c r="AA7" s="90"/>
      <c r="AB7" s="92"/>
    </row>
    <row r="8" spans="24:28" ht="18.75">
      <c r="X8" s="85">
        <v>2546</v>
      </c>
      <c r="Y8" s="86">
        <v>365.567</v>
      </c>
      <c r="Z8" s="87">
        <v>30</v>
      </c>
      <c r="AA8" s="90"/>
      <c r="AB8" s="92"/>
    </row>
    <row r="9" spans="24:28" ht="18.75">
      <c r="X9" s="85">
        <v>2547</v>
      </c>
      <c r="Y9" s="86">
        <v>367.277</v>
      </c>
      <c r="Z9" s="87">
        <v>97.8</v>
      </c>
      <c r="AA9" s="90"/>
      <c r="AB9" s="92"/>
    </row>
    <row r="10" spans="24:28" ht="18.75">
      <c r="X10" s="85">
        <v>2548</v>
      </c>
      <c r="Y10" s="86">
        <v>367.28700000000003</v>
      </c>
      <c r="Z10" s="87">
        <v>79.79</v>
      </c>
      <c r="AA10" s="90"/>
      <c r="AB10" s="92"/>
    </row>
    <row r="11" spans="24:28" ht="18.75">
      <c r="X11" s="85">
        <v>2549</v>
      </c>
      <c r="Y11" s="86">
        <v>369.297</v>
      </c>
      <c r="Z11" s="87">
        <v>374.43</v>
      </c>
      <c r="AA11" s="90"/>
      <c r="AB11" s="92"/>
    </row>
    <row r="12" spans="24:28" ht="18.75">
      <c r="X12" s="85">
        <v>2550</v>
      </c>
      <c r="Y12" s="86">
        <v>368.037</v>
      </c>
      <c r="Z12" s="87">
        <v>184.48</v>
      </c>
      <c r="AA12" s="90"/>
      <c r="AB12" s="92"/>
    </row>
    <row r="13" spans="24:28" ht="18.75">
      <c r="X13" s="85">
        <v>2551</v>
      </c>
      <c r="Y13" s="86">
        <v>367.19</v>
      </c>
      <c r="Z13" s="87">
        <v>95.28</v>
      </c>
      <c r="AA13" s="90"/>
      <c r="AB13" s="92"/>
    </row>
    <row r="14" spans="24:28" ht="18.75">
      <c r="X14" s="85">
        <v>2552</v>
      </c>
      <c r="Y14" s="86">
        <v>368.4</v>
      </c>
      <c r="Z14" s="87">
        <v>319.58</v>
      </c>
      <c r="AA14" s="90"/>
      <c r="AB14" s="92"/>
    </row>
    <row r="15" spans="24:28" ht="18.75">
      <c r="X15" s="93">
        <v>2553</v>
      </c>
      <c r="Y15" s="94">
        <v>369.75</v>
      </c>
      <c r="Z15" s="95">
        <v>482.05</v>
      </c>
      <c r="AA15" s="90"/>
      <c r="AB15" s="92"/>
    </row>
    <row r="16" spans="24:28" ht="18.75">
      <c r="X16" s="85">
        <v>2554</v>
      </c>
      <c r="Y16" s="96">
        <v>370.22</v>
      </c>
      <c r="Z16" s="97">
        <v>558.26</v>
      </c>
      <c r="AA16" s="90"/>
      <c r="AB16" s="92"/>
    </row>
    <row r="17" spans="24:28" ht="18.75">
      <c r="X17" s="93">
        <v>2555</v>
      </c>
      <c r="Y17" s="98">
        <v>366.36</v>
      </c>
      <c r="Z17" s="87">
        <v>88.6</v>
      </c>
      <c r="AA17" s="90"/>
      <c r="AB17" s="92"/>
    </row>
    <row r="18" spans="24:28" ht="18.75">
      <c r="X18" s="85">
        <v>2556</v>
      </c>
      <c r="Y18" s="98">
        <v>367.29</v>
      </c>
      <c r="Z18" s="99">
        <v>141.75</v>
      </c>
      <c r="AA18" s="90"/>
      <c r="AB18" s="92"/>
    </row>
    <row r="19" spans="24:28" ht="18.75">
      <c r="X19" s="93">
        <v>2557</v>
      </c>
      <c r="Y19" s="86">
        <v>367.9</v>
      </c>
      <c r="Z19" s="87">
        <v>194.5</v>
      </c>
      <c r="AA19" s="90"/>
      <c r="AB19" s="92"/>
    </row>
    <row r="20" spans="24:28" ht="18.75">
      <c r="X20" s="85">
        <v>2558</v>
      </c>
      <c r="Y20" s="98">
        <v>365.21</v>
      </c>
      <c r="Z20" s="99">
        <v>11.12</v>
      </c>
      <c r="AA20" s="90"/>
      <c r="AB20" s="92"/>
    </row>
    <row r="21" spans="24:28" ht="18.75">
      <c r="X21" s="93">
        <v>2559</v>
      </c>
      <c r="Y21" s="98">
        <v>366.42</v>
      </c>
      <c r="Z21" s="99">
        <v>90.96</v>
      </c>
      <c r="AA21" s="90"/>
      <c r="AB21" s="92"/>
    </row>
    <row r="22" spans="24:28" ht="18.75">
      <c r="X22" s="85">
        <v>2560</v>
      </c>
      <c r="Y22" s="86">
        <v>367.1</v>
      </c>
      <c r="Z22" s="87">
        <v>155.5</v>
      </c>
      <c r="AA22" s="90"/>
      <c r="AB22" s="92"/>
    </row>
    <row r="23" spans="24:28" ht="18.75">
      <c r="X23" s="93">
        <v>2561</v>
      </c>
      <c r="Y23" s="98">
        <v>366.65</v>
      </c>
      <c r="Z23" s="99">
        <v>111.22</v>
      </c>
      <c r="AA23" s="90"/>
      <c r="AB23" s="92"/>
    </row>
    <row r="24" spans="24:28" ht="18.75">
      <c r="X24" s="85">
        <v>2562</v>
      </c>
      <c r="Y24" s="86">
        <v>366.257</v>
      </c>
      <c r="Z24" s="99">
        <v>78.65</v>
      </c>
      <c r="AA24" s="90"/>
      <c r="AB24" s="92"/>
    </row>
    <row r="25" spans="24:28" ht="18.75">
      <c r="X25" s="93">
        <v>2563</v>
      </c>
      <c r="Y25" s="98">
        <v>366.49</v>
      </c>
      <c r="Z25" s="99">
        <v>101.53</v>
      </c>
      <c r="AA25" s="90"/>
      <c r="AB25" s="92"/>
    </row>
    <row r="26" spans="24:28" ht="18.75">
      <c r="X26" s="85">
        <v>2564</v>
      </c>
      <c r="Y26" s="86">
        <v>369.1</v>
      </c>
      <c r="Z26" s="87">
        <v>226</v>
      </c>
      <c r="AA26" s="90"/>
      <c r="AB26" s="92"/>
    </row>
    <row r="27" spans="24:28" ht="18.75">
      <c r="X27" s="93">
        <v>2565</v>
      </c>
      <c r="Y27" s="98">
        <v>369.98</v>
      </c>
      <c r="Z27" s="87">
        <v>341.8</v>
      </c>
      <c r="AA27" s="90"/>
      <c r="AB27" s="92"/>
    </row>
    <row r="28" spans="24:28" ht="18.75">
      <c r="X28" s="85">
        <v>2566</v>
      </c>
      <c r="Y28" s="98">
        <v>370.49</v>
      </c>
      <c r="Z28" s="87">
        <v>396</v>
      </c>
      <c r="AA28" s="90"/>
      <c r="AB28" s="92"/>
    </row>
    <row r="29" spans="24:28" ht="18.75">
      <c r="X29" s="85"/>
      <c r="Y29" s="90"/>
      <c r="Z29" s="100"/>
      <c r="AA29" s="90"/>
      <c r="AB29" s="92"/>
    </row>
    <row r="30" spans="24:28" ht="18.75">
      <c r="X30" s="85"/>
      <c r="Y30" s="90"/>
      <c r="Z30" s="100"/>
      <c r="AA30" s="90"/>
      <c r="AB30" s="92"/>
    </row>
    <row r="31" spans="24:28" ht="18.75">
      <c r="X31" s="85"/>
      <c r="Y31" s="90"/>
      <c r="Z31" s="100"/>
      <c r="AA31" s="90"/>
      <c r="AB31" s="92"/>
    </row>
    <row r="32" spans="24:28" ht="18.75">
      <c r="X32" s="85"/>
      <c r="Y32" s="90"/>
      <c r="Z32" s="100"/>
      <c r="AA32" s="90"/>
      <c r="AB32" s="92"/>
    </row>
    <row r="33" spans="24:28" ht="18.75">
      <c r="X33" s="85"/>
      <c r="Y33" s="90"/>
      <c r="Z33" s="100"/>
      <c r="AA33" s="90"/>
      <c r="AB33" s="92"/>
    </row>
    <row r="34" spans="24:28" ht="18.75">
      <c r="X34" s="85"/>
      <c r="Y34" s="90"/>
      <c r="Z34" s="100"/>
      <c r="AA34" s="90"/>
      <c r="AB34" s="92"/>
    </row>
    <row r="35" spans="24:28" ht="18.75">
      <c r="X35" s="85"/>
      <c r="Y35" s="90"/>
      <c r="Z35" s="100"/>
      <c r="AA35" s="90"/>
      <c r="AB35" s="92"/>
    </row>
    <row r="36" spans="24:28" ht="18.75">
      <c r="X36" s="85"/>
      <c r="Y36" s="90"/>
      <c r="Z36" s="100"/>
      <c r="AA36" s="90"/>
      <c r="AB36" s="92"/>
    </row>
    <row r="37" spans="24:28" ht="18.75">
      <c r="X37" s="85"/>
      <c r="Y37" s="90"/>
      <c r="Z37" s="100"/>
      <c r="AA37" s="90"/>
      <c r="AB37" s="92"/>
    </row>
    <row r="38" spans="24:28" ht="18.75">
      <c r="X38" s="85"/>
      <c r="Y38" s="90"/>
      <c r="Z38" s="100"/>
      <c r="AA38" s="90"/>
      <c r="AB38" s="92"/>
    </row>
    <row r="39" spans="24:28" ht="18.75">
      <c r="X39" s="85"/>
      <c r="Y39" s="90"/>
      <c r="Z39" s="100"/>
      <c r="AA39" s="90"/>
      <c r="AB39" s="92"/>
    </row>
    <row r="40" spans="24:28" ht="18.75">
      <c r="X40" s="85"/>
      <c r="Y40" s="90"/>
      <c r="Z40" s="100"/>
      <c r="AA40" s="90"/>
      <c r="AB40" s="92"/>
    </row>
    <row r="41" spans="24:28" ht="18.75">
      <c r="X41" s="85"/>
      <c r="Y41" s="90"/>
      <c r="Z41" s="100"/>
      <c r="AA41" s="90"/>
      <c r="AB41" s="92"/>
    </row>
    <row r="42" spans="24:28" ht="18.75">
      <c r="X42" s="85"/>
      <c r="Y42" s="90"/>
      <c r="Z42" s="100"/>
      <c r="AA42" s="90"/>
      <c r="AB42" s="92"/>
    </row>
    <row r="43" spans="24:28" ht="18.75">
      <c r="X43" s="85"/>
      <c r="Y43" s="90"/>
      <c r="Z43" s="100"/>
      <c r="AA43" s="90"/>
      <c r="AB43" s="92"/>
    </row>
    <row r="44" spans="24:28" ht="18.75">
      <c r="X44" s="85"/>
      <c r="Y44" s="90"/>
      <c r="Z44" s="100"/>
      <c r="AA44" s="90"/>
      <c r="AB44" s="92"/>
    </row>
    <row r="45" spans="24:28" ht="18.75">
      <c r="X45" s="85"/>
      <c r="Y45" s="90"/>
      <c r="Z45" s="100"/>
      <c r="AA45" s="90"/>
      <c r="AB45" s="92"/>
    </row>
    <row r="46" spans="24:28" ht="18.75">
      <c r="X46" s="85"/>
      <c r="Y46" s="90"/>
      <c r="Z46" s="100"/>
      <c r="AA46" s="90"/>
      <c r="AB46" s="92"/>
    </row>
    <row r="47" spans="24:28" ht="18.75">
      <c r="X47" s="85"/>
      <c r="Y47" s="90"/>
      <c r="Z47" s="100"/>
      <c r="AA47" s="90"/>
      <c r="AB47" s="92"/>
    </row>
    <row r="48" spans="24:28" ht="18.75">
      <c r="X48" s="85"/>
      <c r="Y48" s="90"/>
      <c r="Z48" s="100"/>
      <c r="AA48" s="90"/>
      <c r="AB48" s="92"/>
    </row>
    <row r="49" spans="24:28" ht="18.75">
      <c r="X49" s="85"/>
      <c r="Y49" s="90"/>
      <c r="Z49" s="100"/>
      <c r="AA49" s="90"/>
      <c r="AB49" s="92"/>
    </row>
    <row r="50" spans="24:28" ht="18.75">
      <c r="X50" s="85"/>
      <c r="Y50" s="90"/>
      <c r="Z50" s="100"/>
      <c r="AA50" s="90"/>
      <c r="AB50" s="92"/>
    </row>
    <row r="51" spans="24:28" ht="18.75">
      <c r="X51" s="85"/>
      <c r="Y51" s="90"/>
      <c r="Z51" s="100"/>
      <c r="AA51" s="90"/>
      <c r="AB51" s="92"/>
    </row>
    <row r="52" spans="24:28" ht="18.75">
      <c r="X52" s="85"/>
      <c r="Y52" s="90"/>
      <c r="Z52" s="100"/>
      <c r="AA52" s="90"/>
      <c r="AB52" s="92"/>
    </row>
    <row r="53" spans="24:28" ht="18.75">
      <c r="X53" s="85"/>
      <c r="Y53" s="90"/>
      <c r="Z53" s="100"/>
      <c r="AA53" s="90"/>
      <c r="AB53" s="92"/>
    </row>
    <row r="54" spans="24:28" ht="18.75">
      <c r="X54" s="85"/>
      <c r="Y54" s="90"/>
      <c r="Z54" s="100"/>
      <c r="AA54" s="90"/>
      <c r="AB54" s="92"/>
    </row>
    <row r="55" spans="24:28" ht="18.75">
      <c r="X55" s="85"/>
      <c r="Y55" s="90"/>
      <c r="Z55" s="100"/>
      <c r="AA55" s="90"/>
      <c r="AB55" s="92"/>
    </row>
    <row r="56" spans="24:28" ht="18.75">
      <c r="X56" s="85"/>
      <c r="Y56" s="90"/>
      <c r="Z56" s="100"/>
      <c r="AA56" s="90"/>
      <c r="AB56" s="92"/>
    </row>
    <row r="57" spans="24:28" ht="18.75">
      <c r="X57" s="85"/>
      <c r="Y57" s="90"/>
      <c r="Z57" s="100"/>
      <c r="AA57" s="90"/>
      <c r="AB57" s="92"/>
    </row>
    <row r="58" spans="24:28" ht="18.75">
      <c r="X58" s="85"/>
      <c r="Y58" s="90"/>
      <c r="Z58" s="100"/>
      <c r="AA58" s="90"/>
      <c r="AB58" s="92"/>
    </row>
    <row r="59" spans="24:28" ht="18.75">
      <c r="X59" s="85"/>
      <c r="Y59" s="90"/>
      <c r="Z59" s="100"/>
      <c r="AA59" s="90"/>
      <c r="AB59" s="92"/>
    </row>
    <row r="60" spans="24:28" ht="18.75">
      <c r="X60" s="85"/>
      <c r="Y60" s="90"/>
      <c r="Z60" s="100"/>
      <c r="AA60" s="90"/>
      <c r="AB60" s="92"/>
    </row>
    <row r="61" spans="24:28" ht="18.75">
      <c r="X61" s="85"/>
      <c r="Y61" s="90"/>
      <c r="Z61" s="100"/>
      <c r="AA61" s="90"/>
      <c r="AB61" s="92"/>
    </row>
    <row r="62" spans="24:28" ht="18.75">
      <c r="X62" s="85"/>
      <c r="Y62" s="90"/>
      <c r="Z62" s="100"/>
      <c r="AA62" s="90"/>
      <c r="AB62" s="92"/>
    </row>
    <row r="63" spans="24:28" ht="18.75">
      <c r="X63" s="85"/>
      <c r="Y63" s="90"/>
      <c r="Z63" s="100"/>
      <c r="AA63" s="90"/>
      <c r="AB63" s="92"/>
    </row>
    <row r="64" spans="24:28" ht="18.75">
      <c r="X64" s="85"/>
      <c r="Y64" s="90"/>
      <c r="Z64" s="100"/>
      <c r="AA64" s="90"/>
      <c r="AB64" s="92"/>
    </row>
    <row r="65" spans="24:28" ht="18.75">
      <c r="X65" s="85"/>
      <c r="Y65" s="90"/>
      <c r="Z65" s="100"/>
      <c r="AA65" s="90"/>
      <c r="AB65" s="92"/>
    </row>
    <row r="66" spans="24:28" ht="18.75">
      <c r="X66" s="85"/>
      <c r="Y66" s="90"/>
      <c r="Z66" s="100"/>
      <c r="AA66" s="90"/>
      <c r="AB66" s="92"/>
    </row>
    <row r="67" spans="24:28" ht="18.75">
      <c r="X67" s="85"/>
      <c r="Y67" s="90"/>
      <c r="Z67" s="100"/>
      <c r="AA67" s="90"/>
      <c r="AB67" s="92"/>
    </row>
    <row r="68" spans="24:28" ht="18.75">
      <c r="X68" s="85"/>
      <c r="Y68" s="90"/>
      <c r="Z68" s="100"/>
      <c r="AA68" s="90"/>
      <c r="AB68" s="92"/>
    </row>
    <row r="69" spans="24:28" ht="18.75">
      <c r="X69" s="85"/>
      <c r="Y69" s="90"/>
      <c r="Z69" s="100"/>
      <c r="AA69" s="90"/>
      <c r="AB69" s="92"/>
    </row>
    <row r="70" spans="24:28" ht="18.75">
      <c r="X70" s="85"/>
      <c r="Y70" s="90"/>
      <c r="Z70" s="100"/>
      <c r="AA70" s="90"/>
      <c r="AB70" s="92"/>
    </row>
    <row r="71" spans="24:28" ht="18.75">
      <c r="X71" s="85"/>
      <c r="Y71" s="90"/>
      <c r="Z71" s="100"/>
      <c r="AA71" s="90"/>
      <c r="AB71" s="92"/>
    </row>
    <row r="72" spans="24:28" ht="18.75">
      <c r="X72" s="85"/>
      <c r="Y72" s="90"/>
      <c r="Z72" s="100"/>
      <c r="AA72" s="90"/>
      <c r="AB72" s="92"/>
    </row>
    <row r="73" spans="24:28" ht="18.75">
      <c r="X73" s="85"/>
      <c r="Y73" s="90"/>
      <c r="Z73" s="100"/>
      <c r="AA73" s="90"/>
      <c r="AB73" s="92"/>
    </row>
    <row r="74" spans="24:28" ht="18.75">
      <c r="X74" s="85"/>
      <c r="Y74" s="90"/>
      <c r="Z74" s="100"/>
      <c r="AA74" s="90"/>
      <c r="AB74" s="92"/>
    </row>
    <row r="75" spans="24:28" ht="18.75">
      <c r="X75" s="85"/>
      <c r="Y75" s="90"/>
      <c r="Z75" s="100"/>
      <c r="AA75" s="90"/>
      <c r="AB75" s="92"/>
    </row>
    <row r="76" spans="24:28" ht="18.75">
      <c r="X76" s="101"/>
      <c r="Y76" s="90"/>
      <c r="Z76" s="100"/>
      <c r="AA76" s="90"/>
      <c r="AB76" s="92"/>
    </row>
    <row r="77" spans="24:28" ht="18.75">
      <c r="X77" s="101"/>
      <c r="Y77" s="90"/>
      <c r="Z77" s="100"/>
      <c r="AA77" s="90"/>
      <c r="AB77" s="92"/>
    </row>
    <row r="78" spans="24:28" ht="18.75">
      <c r="X78" s="85"/>
      <c r="Y78" s="90"/>
      <c r="Z78" s="100"/>
      <c r="AA78" s="90"/>
      <c r="AB78" s="92"/>
    </row>
    <row r="79" spans="24:28" ht="18.75">
      <c r="X79" s="85"/>
      <c r="Y79" s="90"/>
      <c r="Z79" s="100"/>
      <c r="AA79" s="90"/>
      <c r="AB79" s="92"/>
    </row>
    <row r="80" spans="24:28" ht="18.75">
      <c r="X80" s="85"/>
      <c r="Y80" s="90"/>
      <c r="Z80" s="100"/>
      <c r="AA80" s="90"/>
      <c r="AB80" s="92"/>
    </row>
    <row r="81" spans="24:28" ht="18.75">
      <c r="X81" s="85"/>
      <c r="Y81" s="90"/>
      <c r="Z81" s="100"/>
      <c r="AA81" s="90"/>
      <c r="AB81" s="92"/>
    </row>
    <row r="82" spans="24:28" ht="18.75">
      <c r="X82" s="85"/>
      <c r="Y82" s="90"/>
      <c r="Z82" s="100"/>
      <c r="AA82" s="90"/>
      <c r="AB82" s="92"/>
    </row>
    <row r="83" spans="24:28" ht="18.75">
      <c r="X83" s="85"/>
      <c r="Y83" s="90"/>
      <c r="Z83" s="100"/>
      <c r="AA83" s="90"/>
      <c r="AB83" s="92"/>
    </row>
    <row r="84" spans="24:28" ht="18.75">
      <c r="X84" s="85"/>
      <c r="Y84" s="86"/>
      <c r="Z84" s="87"/>
      <c r="AA84" s="90"/>
      <c r="AB84" s="92"/>
    </row>
    <row r="85" spans="24:28" ht="18.75">
      <c r="X85" s="85"/>
      <c r="Y85" s="86"/>
      <c r="Z85" s="87"/>
      <c r="AA85" s="90"/>
      <c r="AB85" s="92"/>
    </row>
    <row r="86" spans="24:28" ht="18.75">
      <c r="X86" s="85"/>
      <c r="Y86" s="86"/>
      <c r="Z86" s="87"/>
      <c r="AA86" s="90"/>
      <c r="AB86" s="92"/>
    </row>
    <row r="87" spans="24:28" ht="18.75">
      <c r="X87" s="85"/>
      <c r="Y87" s="86"/>
      <c r="Z87" s="87"/>
      <c r="AA87" s="90"/>
      <c r="AB87" s="92"/>
    </row>
    <row r="88" spans="24:28" ht="18.75">
      <c r="X88" s="85"/>
      <c r="Y88" s="86"/>
      <c r="Z88" s="87"/>
      <c r="AA88" s="90"/>
      <c r="AB88" s="92"/>
    </row>
    <row r="89" spans="24:28" ht="18.75">
      <c r="X89" s="85"/>
      <c r="Y89" s="86"/>
      <c r="Z89" s="87"/>
      <c r="AA89" s="90"/>
      <c r="AB89" s="92"/>
    </row>
    <row r="90" spans="24:28" ht="18.75">
      <c r="X90" s="85"/>
      <c r="Y90" s="86"/>
      <c r="Z90" s="87"/>
      <c r="AA90" s="90"/>
      <c r="AB90" s="92"/>
    </row>
    <row r="91" spans="24:28" ht="18.75">
      <c r="X91" s="85"/>
      <c r="Y91" s="86"/>
      <c r="Z91" s="87"/>
      <c r="AA91" s="90"/>
      <c r="AB91" s="92"/>
    </row>
    <row r="92" spans="24:28" ht="18.75">
      <c r="X92" s="85"/>
      <c r="Y92" s="86"/>
      <c r="Z92" s="87"/>
      <c r="AA92" s="90"/>
      <c r="AB92" s="92"/>
    </row>
    <row r="93" spans="24:28" ht="18.75">
      <c r="X93" s="85"/>
      <c r="Y93" s="86"/>
      <c r="Z93" s="87"/>
      <c r="AA93" s="90"/>
      <c r="AB93" s="92"/>
    </row>
    <row r="94" spans="24:28" ht="18.75">
      <c r="X94" s="93"/>
      <c r="Y94" s="94"/>
      <c r="Z94" s="95"/>
      <c r="AA94" s="102"/>
      <c r="AB94" s="103"/>
    </row>
    <row r="95" spans="24:28" ht="18.75">
      <c r="X95" s="85"/>
      <c r="Y95" s="96"/>
      <c r="Z95" s="97"/>
      <c r="AA95" s="90"/>
      <c r="AB95" s="92"/>
    </row>
    <row r="96" spans="24:28" ht="18.75">
      <c r="X96" s="85"/>
      <c r="Y96" s="96"/>
      <c r="Z96" s="97"/>
      <c r="AA96" s="90"/>
      <c r="AB96" s="92"/>
    </row>
    <row r="97" spans="24:28" ht="18.75">
      <c r="X97" s="85"/>
      <c r="Y97" s="96"/>
      <c r="Z97" s="97"/>
      <c r="AA97" s="90"/>
      <c r="AB97" s="92"/>
    </row>
    <row r="98" spans="24:28" ht="18.75">
      <c r="X98" s="85"/>
      <c r="Y98" s="96"/>
      <c r="Z98" s="97"/>
      <c r="AA98" s="90"/>
      <c r="AB98" s="92"/>
    </row>
    <row r="99" spans="24:28" ht="18.75">
      <c r="X99" s="85"/>
      <c r="Y99" s="96"/>
      <c r="Z99" s="97"/>
      <c r="AA99" s="90"/>
      <c r="AB99" s="92"/>
    </row>
    <row r="100" spans="24:28" ht="18.75">
      <c r="X100" s="85"/>
      <c r="Y100" s="96"/>
      <c r="Z100" s="97"/>
      <c r="AA100" s="90"/>
      <c r="AB100" s="92"/>
    </row>
    <row r="101" spans="24:28" ht="18.75">
      <c r="X101" s="104"/>
      <c r="Y101" s="105"/>
      <c r="Z101" s="106"/>
      <c r="AA101" s="107"/>
      <c r="AB101" s="108"/>
    </row>
    <row r="102" spans="24:28" ht="18.75">
      <c r="X102" s="109"/>
      <c r="Y102" s="109"/>
      <c r="Z102" s="109"/>
      <c r="AA102" s="109"/>
      <c r="AB102" s="109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2010-06-10T02:35:29Z</cp:lastPrinted>
  <dcterms:created xsi:type="dcterms:W3CDTF">2000-08-23T06:59:57Z</dcterms:created>
  <dcterms:modified xsi:type="dcterms:W3CDTF">2024-05-24T06:41:02Z</dcterms:modified>
  <cp:category/>
  <cp:version/>
  <cp:contentType/>
  <cp:contentStatus/>
</cp:coreProperties>
</file>