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1835" windowHeight="7680" activeTab="10"/>
  </bookViews>
  <sheets>
    <sheet name="2013" sheetId="1" r:id="rId1"/>
    <sheet name="2014" sheetId="2" r:id="rId2"/>
    <sheet name="Sheet1" sheetId="3" r:id="rId3"/>
    <sheet name="2016" sheetId="4" r:id="rId4"/>
    <sheet name="2017" sheetId="5" r:id="rId5"/>
    <sheet name="2018" sheetId="6" r:id="rId6"/>
    <sheet name="2019" sheetId="7" r:id="rId7"/>
    <sheet name="2020" sheetId="8" r:id="rId8"/>
    <sheet name="2021" sheetId="9" r:id="rId9"/>
    <sheet name="2022" sheetId="10" r:id="rId10"/>
    <sheet name="2023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name">'[1]c-form'!$B$7</definedName>
  </definedNames>
  <calcPr fullCalcOnLoad="1"/>
</workbook>
</file>

<file path=xl/comments1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</commentList>
</comments>
</file>

<file path=xl/sharedStrings.xml><?xml version="1.0" encoding="utf-8"?>
<sst xmlns="http://schemas.openxmlformats.org/spreadsheetml/2006/main" count="352" uniqueCount="36">
  <si>
    <t>Station    -</t>
  </si>
  <si>
    <t>Royal  Irrigation</t>
  </si>
  <si>
    <t>Stream    -</t>
  </si>
  <si>
    <t>Thailand</t>
  </si>
  <si>
    <t>River         -</t>
  </si>
  <si>
    <t>Hydrology  Division</t>
  </si>
  <si>
    <t>River  System   -</t>
  </si>
  <si>
    <t>Log C  =</t>
  </si>
  <si>
    <t>M Value =</t>
  </si>
  <si>
    <t xml:space="preserve">ใช้สมการ log C ตั้งแต่ปี </t>
  </si>
  <si>
    <t>ถึงปี</t>
  </si>
  <si>
    <t>จ.น ตัวอย่าง</t>
  </si>
  <si>
    <t>จุด</t>
  </si>
  <si>
    <t>Unit 0,1  =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</si>
  <si>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</si>
  <si>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</si>
  <si>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</si>
  <si>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</si>
  <si>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</si>
  <si>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</si>
  <si>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</si>
  <si>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</si>
  <si>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</si>
  <si>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</si>
  <si>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</si>
  <si>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</si>
  <si>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</si>
  <si>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</si>
  <si>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Total</t>
  </si>
  <si>
    <t>100Ton</t>
  </si>
  <si>
    <t>Mean</t>
  </si>
  <si>
    <t>Max</t>
  </si>
  <si>
    <t>Min</t>
  </si>
  <si>
    <t/>
  </si>
  <si>
    <t>หมายเหตุ ค่าปริมาณตะกอนรายวัน เป็นค่าสมมุติ ต้องคูณ 100 เป็นค่าจริง เช่น 1.73*100 = 173 ton/day</t>
  </si>
  <si>
    <t>Ton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</si>
</sst>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"/>
    <numFmt numFmtId="188" formatCode="0.0"/>
    <numFmt numFmtId="189" formatCode="_(&quot;฿&quot;* #,##0_);_(&quot;฿&quot;* \(#,##0\);_(&quot;฿&quot;* &quot;-&quot;_);_(@_)"/>
    <numFmt numFmtId="190" formatCode="_(&quot;฿&quot;* #,##0.00_);_(&quot;฿&quot;* \(#,##0.00\);_(&quot;฿&quot;* &quot;-&quot;??_);_(@_)"/>
    <numFmt numFmtId="191" formatCode="_(* #,##0.00_);_(* \(#,##0.00\);_(* &quot;-&quot;??_);_(@_)"/>
    <numFmt numFmtId="192" formatCode="#,##0_ ;\-#,##0\ "/>
    <numFmt numFmtId="193" formatCode="0.00\ "/>
    <numFmt numFmtId="194" formatCode="0.0000000000"/>
    <numFmt numFmtId="195" formatCode="0.00000000"/>
    <numFmt numFmtId="196" formatCode="0.0000000"/>
    <numFmt numFmtId="197" formatCode="0.000000"/>
    <numFmt numFmtId="198" formatCode="0.00000"/>
    <numFmt numFmtId="199" formatCode="0.000"/>
    <numFmt numFmtId="200" formatCode="B1mmm\-yy"/>
  </numFmts>
  <fonts count="55">
    <font>
      <sz val="14"/>
      <name val="Cordia New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name val="Arial"/>
      <family val="2"/>
    </font>
    <font>
      <sz val="9"/>
      <color indexed="16"/>
      <name val="Arial"/>
      <family val="2"/>
    </font>
    <font>
      <b/>
      <sz val="10"/>
      <color indexed="56"/>
      <name val="Arial"/>
      <family val="2"/>
    </font>
    <font>
      <b/>
      <sz val="9"/>
      <color indexed="56"/>
      <name val="Arial"/>
      <family val="2"/>
    </font>
    <font>
      <sz val="10"/>
      <name val="Arial"/>
      <family val="2"/>
    </font>
    <font>
      <b/>
      <sz val="16"/>
      <color indexed="18"/>
      <name val="AngsanaUPC"/>
      <family val="1"/>
    </font>
    <font>
      <b/>
      <sz val="8"/>
      <color indexed="10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u val="single"/>
      <sz val="10"/>
      <color indexed="18"/>
      <name val="Arial"/>
      <family val="2"/>
    </font>
    <font>
      <sz val="9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1" fontId="11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10" xfId="0" applyFont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2" fontId="0" fillId="0" borderId="0" xfId="0" applyNumberFormat="1" applyBorder="1" applyAlignment="1" applyProtection="1">
      <alignment horizontal="right" vertical="center"/>
      <protection/>
    </xf>
    <xf numFmtId="0" fontId="0" fillId="0" borderId="10" xfId="0" applyBorder="1" applyAlignment="1">
      <alignment horizontal="right"/>
    </xf>
    <xf numFmtId="2" fontId="0" fillId="0" borderId="0" xfId="0" applyNumberFormat="1" applyAlignment="1" applyProtection="1">
      <alignment vertical="center"/>
      <protection/>
    </xf>
    <xf numFmtId="2" fontId="0" fillId="0" borderId="11" xfId="0" applyNumberFormat="1" applyBorder="1" applyAlignment="1" applyProtection="1">
      <alignment vertical="center"/>
      <protection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 applyProtection="1">
      <alignment horizontal="right" vertical="center"/>
      <protection/>
    </xf>
    <xf numFmtId="2" fontId="0" fillId="0" borderId="10" xfId="0" applyNumberFormat="1" applyBorder="1" applyAlignment="1" applyProtection="1">
      <alignment vertical="center"/>
      <protection/>
    </xf>
    <xf numFmtId="2" fontId="0" fillId="0" borderId="11" xfId="0" applyNumberFormat="1" applyBorder="1" applyAlignment="1">
      <alignment vertical="center"/>
    </xf>
    <xf numFmtId="0" fontId="13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200" fontId="14" fillId="0" borderId="10" xfId="0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vertical="center"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1" fontId="11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2" fontId="0" fillId="0" borderId="0" xfId="0" applyNumberForma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2" fontId="19" fillId="0" borderId="0" xfId="0" applyNumberFormat="1" applyFont="1" applyAlignment="1">
      <alignment horizontal="right" vertical="center"/>
    </xf>
    <xf numFmtId="2" fontId="0" fillId="0" borderId="0" xfId="0" applyNumberForma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194" fontId="8" fillId="0" borderId="0" xfId="0" applyNumberFormat="1" applyFont="1" applyFill="1" applyAlignment="1" applyProtection="1">
      <alignment horizontal="left" vertical="center"/>
      <protection locked="0"/>
    </xf>
    <xf numFmtId="194" fontId="0" fillId="0" borderId="0" xfId="0" applyNumberFormat="1" applyFill="1" applyAlignment="1" applyProtection="1">
      <alignment horizontal="left"/>
      <protection locked="0"/>
    </xf>
    <xf numFmtId="0" fontId="8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right"/>
      <protection/>
    </xf>
    <xf numFmtId="0" fontId="0" fillId="0" borderId="10" xfId="0" applyBorder="1" applyAlignment="1">
      <alignment horizontal="right"/>
    </xf>
    <xf numFmtId="0" fontId="10" fillId="0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horizontal="left" vertical="center"/>
      <protection locked="0"/>
    </xf>
    <xf numFmtId="187" fontId="9" fillId="0" borderId="0" xfId="0" applyNumberFormat="1" applyFont="1" applyFill="1" applyAlignment="1" applyProtection="1">
      <alignment horizontal="left" vertical="center"/>
      <protection locked="0"/>
    </xf>
    <xf numFmtId="2" fontId="0" fillId="0" borderId="0" xfId="0" applyNumberFormat="1" applyAlignment="1">
      <alignment horizontal="right" vertical="center"/>
    </xf>
    <xf numFmtId="2" fontId="0" fillId="0" borderId="11" xfId="0" applyNumberFormat="1" applyBorder="1" applyAlignment="1">
      <alignment horizontal="right" vertical="center"/>
    </xf>
    <xf numFmtId="0" fontId="14" fillId="0" borderId="10" xfId="0" applyFont="1" applyBorder="1" applyAlignment="1">
      <alignment horizontal="right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94" fontId="8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94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2" fontId="0" fillId="0" borderId="0" xfId="0" applyNumberFormat="1" applyFont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5;&#3632;&#3585;&#3629;&#3609;&#3619;&#3634;&#3618;&#3623;&#3633;&#3609;\&#3605;&#3632;&#3585;&#3629;&#3609;&#3619;&#3634;&#3618;&#3623;&#3633;&#3609;\C-from%20Station%202007\&#3649;&#3617;&#3656;&#3609;&#3657;&#3635;&#3611;&#3636;&#3591;\STREAMGH1%20-%20P.4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c-form\C-From%20Station%202022\&#3649;&#3617;&#3656;&#3609;&#3657;&#3635;&#3611;&#3636;&#3591;\STREAMGH1%20-%20P.73A.xlsm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c-form\C-From%20Station%202023\&#3649;&#3617;&#3656;&#3609;&#3657;&#3635;&#3611;&#3636;&#3591;\STREAMGH1%20-%20P.73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1;&#3619;&#3632;&#3617;&#3623;&#3621;&#3626;&#3606;&#3636;&#3605;&#3636;&#3629;&#3640;&#3607;&#3585;&#3623;&#3636;&#3607;&#3618;&#3634;\1.&#3591;&#3634;&#3609;&#3619;&#3632;&#3604;&#3633;&#3610;&#3609;&#3657;&#3635;\&#3629;&#3607;.1-01\C-From%20Station%202013\&#3649;&#3617;&#3656;&#3609;&#3657;&#3635;&#3611;&#3636;&#3591;\STREAMGH1-%20P.7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1;&#3619;&#3632;&#3617;&#3623;&#3621;&#3626;&#3606;&#3636;&#3605;&#3636;&#3629;&#3640;&#3607;&#3585;&#3623;&#3636;&#3607;&#3618;&#3634;\STREAMGH1-%20P.73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1;&#3619;&#3632;&#3617;&#3623;&#3621;&#3626;&#3606;&#3636;&#3605;&#3636;&#3629;&#3640;&#3607;&#3585;&#3623;&#3636;&#3607;&#3618;&#3634;\4.&#3591;&#3634;&#3609;&#3605;&#3632;&#3585;&#3629;&#3609;&#3649;&#3621;&#3632;&#3588;&#3640;&#3603;&#3616;&#3634;&#3614;&#3609;&#3657;&#3635;\sed\C%20-%20From%20%20Station%20%202016\&#3609;&#3657;&#3635;&#3649;&#3617;&#3656;&#3611;&#3636;&#3591;\STREAMGH1-%20P.73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1;&#3619;&#3632;&#3617;&#3623;&#3621;&#3626;&#3606;&#3636;&#3605;&#3636;&#3629;&#3640;&#3607;&#3585;&#3623;&#3636;&#3607;&#3618;&#3634;\1.&#3591;&#3634;&#3609;&#3619;&#3632;&#3604;&#3633;&#3610;&#3609;&#3657;&#3635;\&#3629;&#3607;.1-01\C-From%20Station%202017\1.&#3609;&#3657;&#3635;&#3649;&#3617;&#3656;&#3611;&#3636;&#3591;\STREAMGH1-%20P.73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1;&#3619;&#3632;&#3617;&#3623;&#3621;&#3626;&#3606;&#3636;&#3605;&#3636;&#3629;&#3640;&#3607;&#3585;&#3623;&#3636;&#3607;&#3618;&#3634;\1.&#3591;&#3634;&#3609;&#3619;&#3632;&#3604;&#3633;&#3610;&#3609;&#3657;&#3635;\&#3629;&#3607;.1-01\C-From%20Station%202018\&#3609;&#3657;&#3635;&#3649;&#3617;&#3656;&#3611;&#3636;&#3591;\STREAMGH1-%20P.73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4.&#3591;&#3634;&#3609;&#3605;&#3632;&#3585;&#3629;&#3609;&#3649;&#3621;&#3632;&#3588;&#3640;&#3603;&#3616;&#3634;&#3614;&#3609;&#3657;&#3635;\C-From%20Station%202019\&#3609;&#3657;&#3635;&#3649;&#3617;&#3656;&#3611;&#3636;&#3591;\STREAMGH1-%20P.73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_TK\Desktop\C%20-%20From%20%20%20Station%202020\&#3649;&#3617;&#3656;&#3609;&#3657;&#3635;&#3611;&#3636;&#3591;\STREAMGH1%20-%20P.73A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3619;&#3634;&#3618;&#3591;&#3634;&#3609;&#3611;&#3619;&#3632;&#3592;&#3635;&#3611;&#3637;&#3609;&#3657;&#3635;64\C-From%20Station%202021\&#3649;&#3617;&#3656;&#3609;&#3657;&#3635;&#3611;&#3636;&#3591;\STREAMGH1%20-%20P.73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19">
        <row r="7">
          <cell r="B7" t="str">
            <v>P.4A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0.98</v>
          </cell>
          <cell r="D9">
            <v>7.09</v>
          </cell>
          <cell r="E9">
            <v>50</v>
          </cell>
          <cell r="F9">
            <v>6.28</v>
          </cell>
          <cell r="G9">
            <v>61.7</v>
          </cell>
          <cell r="H9">
            <v>170</v>
          </cell>
          <cell r="I9">
            <v>822.25</v>
          </cell>
          <cell r="J9">
            <v>102.3</v>
          </cell>
          <cell r="K9">
            <v>60.3</v>
          </cell>
          <cell r="L9">
            <v>19.49</v>
          </cell>
          <cell r="M9">
            <v>10.22</v>
          </cell>
          <cell r="N9">
            <v>7.63</v>
          </cell>
        </row>
        <row r="10">
          <cell r="C10">
            <v>15.16</v>
          </cell>
          <cell r="D10">
            <v>4.57</v>
          </cell>
          <cell r="E10">
            <v>65.24</v>
          </cell>
          <cell r="F10">
            <v>8.77</v>
          </cell>
          <cell r="G10">
            <v>91.5</v>
          </cell>
          <cell r="H10">
            <v>168.85</v>
          </cell>
          <cell r="I10">
            <v>1287.4</v>
          </cell>
          <cell r="J10">
            <v>101.4</v>
          </cell>
          <cell r="K10">
            <v>101.4</v>
          </cell>
          <cell r="L10">
            <v>21.64</v>
          </cell>
          <cell r="M10">
            <v>6.82</v>
          </cell>
          <cell r="N10">
            <v>3.52</v>
          </cell>
        </row>
        <row r="11">
          <cell r="C11">
            <v>56.12</v>
          </cell>
          <cell r="D11">
            <v>4.57</v>
          </cell>
          <cell r="E11">
            <v>56.12</v>
          </cell>
          <cell r="F11">
            <v>19.49</v>
          </cell>
          <cell r="G11">
            <v>110</v>
          </cell>
          <cell r="H11">
            <v>149.3</v>
          </cell>
          <cell r="I11">
            <v>1399.2</v>
          </cell>
          <cell r="J11">
            <v>90.6</v>
          </cell>
          <cell r="K11">
            <v>83.8</v>
          </cell>
          <cell r="L11">
            <v>20.78</v>
          </cell>
          <cell r="M11">
            <v>8.48</v>
          </cell>
          <cell r="N11">
            <v>4.15</v>
          </cell>
        </row>
        <row r="12">
          <cell r="C12">
            <v>63.1</v>
          </cell>
          <cell r="D12">
            <v>7.63</v>
          </cell>
          <cell r="E12">
            <v>34.15</v>
          </cell>
          <cell r="F12">
            <v>30.34</v>
          </cell>
          <cell r="G12">
            <v>122</v>
          </cell>
          <cell r="H12">
            <v>113</v>
          </cell>
          <cell r="I12">
            <v>1420</v>
          </cell>
          <cell r="J12">
            <v>77.4</v>
          </cell>
          <cell r="K12">
            <v>61.7</v>
          </cell>
          <cell r="L12">
            <v>19.06</v>
          </cell>
          <cell r="M12">
            <v>12.24</v>
          </cell>
          <cell r="N12">
            <v>3.1</v>
          </cell>
        </row>
        <row r="13">
          <cell r="C13">
            <v>34.7</v>
          </cell>
          <cell r="D13">
            <v>9.35</v>
          </cell>
          <cell r="E13">
            <v>23.88</v>
          </cell>
          <cell r="F13">
            <v>29.26</v>
          </cell>
          <cell r="G13">
            <v>124</v>
          </cell>
          <cell r="H13">
            <v>112</v>
          </cell>
          <cell r="I13">
            <v>1261.4</v>
          </cell>
          <cell r="J13">
            <v>85.4</v>
          </cell>
          <cell r="K13">
            <v>55.44</v>
          </cell>
          <cell r="L13">
            <v>15.92</v>
          </cell>
          <cell r="M13">
            <v>17.06</v>
          </cell>
          <cell r="N13">
            <v>11.88</v>
          </cell>
        </row>
        <row r="14">
          <cell r="C14">
            <v>18.63</v>
          </cell>
          <cell r="D14">
            <v>9.64</v>
          </cell>
          <cell r="E14">
            <v>31.42</v>
          </cell>
          <cell r="F14">
            <v>19.06</v>
          </cell>
          <cell r="G14">
            <v>113</v>
          </cell>
          <cell r="H14">
            <v>129.4</v>
          </cell>
          <cell r="I14">
            <v>956.1</v>
          </cell>
          <cell r="J14">
            <v>79.8</v>
          </cell>
          <cell r="K14">
            <v>52.72</v>
          </cell>
          <cell r="L14">
            <v>13.32</v>
          </cell>
          <cell r="M14">
            <v>21.21</v>
          </cell>
          <cell r="N14">
            <v>16.68</v>
          </cell>
        </row>
        <row r="15">
          <cell r="C15">
            <v>12.24</v>
          </cell>
          <cell r="D15">
            <v>33.6</v>
          </cell>
          <cell r="E15">
            <v>32.5</v>
          </cell>
          <cell r="F15">
            <v>13.32</v>
          </cell>
          <cell r="G15">
            <v>156.2</v>
          </cell>
          <cell r="H15">
            <v>126.1</v>
          </cell>
          <cell r="I15">
            <v>707.5</v>
          </cell>
          <cell r="J15">
            <v>70.28</v>
          </cell>
          <cell r="K15">
            <v>45.8</v>
          </cell>
          <cell r="L15">
            <v>14.78</v>
          </cell>
          <cell r="M15">
            <v>12.6</v>
          </cell>
          <cell r="N15">
            <v>14.04</v>
          </cell>
        </row>
        <row r="16">
          <cell r="C16">
            <v>37.45</v>
          </cell>
          <cell r="D16">
            <v>114</v>
          </cell>
          <cell r="E16">
            <v>26.64</v>
          </cell>
          <cell r="F16">
            <v>28.18</v>
          </cell>
          <cell r="G16">
            <v>227.5</v>
          </cell>
          <cell r="H16">
            <v>139.3</v>
          </cell>
          <cell r="I16">
            <v>562.3</v>
          </cell>
          <cell r="J16">
            <v>68.12</v>
          </cell>
          <cell r="K16">
            <v>43.7</v>
          </cell>
          <cell r="L16">
            <v>20.35</v>
          </cell>
          <cell r="M16">
            <v>7.36</v>
          </cell>
          <cell r="N16">
            <v>6.01</v>
          </cell>
        </row>
        <row r="17">
          <cell r="C17">
            <v>30.88</v>
          </cell>
          <cell r="D17">
            <v>89.7</v>
          </cell>
          <cell r="E17">
            <v>23.42</v>
          </cell>
          <cell r="F17">
            <v>56.8</v>
          </cell>
          <cell r="G17">
            <v>288.5</v>
          </cell>
          <cell r="H17">
            <v>221.25</v>
          </cell>
          <cell r="I17">
            <v>456.2</v>
          </cell>
          <cell r="J17">
            <v>79.8</v>
          </cell>
          <cell r="K17">
            <v>42</v>
          </cell>
          <cell r="L17">
            <v>28.18</v>
          </cell>
          <cell r="M17">
            <v>7.36</v>
          </cell>
          <cell r="N17">
            <v>7.36</v>
          </cell>
        </row>
        <row r="18">
          <cell r="C18">
            <v>31.42</v>
          </cell>
          <cell r="D18">
            <v>63.1</v>
          </cell>
          <cell r="E18">
            <v>29.8</v>
          </cell>
          <cell r="F18">
            <v>69.56</v>
          </cell>
          <cell r="G18">
            <v>401.5</v>
          </cell>
          <cell r="H18">
            <v>477.95</v>
          </cell>
          <cell r="I18">
            <v>433</v>
          </cell>
          <cell r="J18">
            <v>67.4</v>
          </cell>
          <cell r="K18">
            <v>39.5</v>
          </cell>
          <cell r="L18">
            <v>20.35</v>
          </cell>
          <cell r="M18">
            <v>4.15</v>
          </cell>
          <cell r="N18">
            <v>5.74</v>
          </cell>
        </row>
        <row r="20">
          <cell r="C20">
            <v>16.68</v>
          </cell>
          <cell r="D20">
            <v>57.5</v>
          </cell>
          <cell r="E20">
            <v>16.68</v>
          </cell>
          <cell r="F20">
            <v>65.96</v>
          </cell>
          <cell r="G20">
            <v>394.5</v>
          </cell>
          <cell r="H20">
            <v>886.15</v>
          </cell>
          <cell r="I20">
            <v>519.1</v>
          </cell>
          <cell r="J20">
            <v>69.56</v>
          </cell>
          <cell r="K20">
            <v>34.7</v>
          </cell>
          <cell r="L20">
            <v>16.3</v>
          </cell>
          <cell r="M20">
            <v>1.4</v>
          </cell>
          <cell r="N20">
            <v>3.73</v>
          </cell>
        </row>
        <row r="21">
          <cell r="C21">
            <v>15.92</v>
          </cell>
          <cell r="D21">
            <v>116</v>
          </cell>
          <cell r="E21">
            <v>8.48</v>
          </cell>
          <cell r="F21">
            <v>80.6</v>
          </cell>
          <cell r="G21">
            <v>358.1</v>
          </cell>
          <cell r="H21">
            <v>1015</v>
          </cell>
          <cell r="I21">
            <v>495.5</v>
          </cell>
          <cell r="J21">
            <v>73.4</v>
          </cell>
          <cell r="K21">
            <v>33.05</v>
          </cell>
          <cell r="L21">
            <v>14.04</v>
          </cell>
          <cell r="M21">
            <v>4.99</v>
          </cell>
          <cell r="N21">
            <v>12.24</v>
          </cell>
        </row>
        <row r="22">
          <cell r="C22">
            <v>12.6</v>
          </cell>
          <cell r="D22">
            <v>102.3</v>
          </cell>
          <cell r="E22">
            <v>9.06</v>
          </cell>
          <cell r="F22">
            <v>75</v>
          </cell>
          <cell r="G22">
            <v>394.5</v>
          </cell>
          <cell r="H22">
            <v>992.85</v>
          </cell>
          <cell r="I22">
            <v>387.5</v>
          </cell>
          <cell r="J22">
            <v>62.4</v>
          </cell>
          <cell r="K22">
            <v>39.5</v>
          </cell>
          <cell r="L22">
            <v>14.04</v>
          </cell>
          <cell r="M22">
            <v>11.88</v>
          </cell>
          <cell r="N22">
            <v>17.06</v>
          </cell>
        </row>
        <row r="23">
          <cell r="C23">
            <v>12.6</v>
          </cell>
          <cell r="D23">
            <v>57.5</v>
          </cell>
          <cell r="E23">
            <v>8.77</v>
          </cell>
          <cell r="F23">
            <v>84.6</v>
          </cell>
          <cell r="G23">
            <v>487.7</v>
          </cell>
          <cell r="H23">
            <v>853.75</v>
          </cell>
          <cell r="I23">
            <v>303.5</v>
          </cell>
          <cell r="J23">
            <v>63.8</v>
          </cell>
          <cell r="K23">
            <v>25.26</v>
          </cell>
          <cell r="L23">
            <v>15.92</v>
          </cell>
          <cell r="M23">
            <v>6.82</v>
          </cell>
          <cell r="N23">
            <v>19.92</v>
          </cell>
        </row>
        <row r="24">
          <cell r="C24">
            <v>12.96</v>
          </cell>
          <cell r="D24">
            <v>53.4</v>
          </cell>
          <cell r="E24">
            <v>8.77</v>
          </cell>
          <cell r="F24">
            <v>125</v>
          </cell>
          <cell r="G24">
            <v>422.5</v>
          </cell>
          <cell r="H24">
            <v>907.3</v>
          </cell>
          <cell r="I24">
            <v>322.05</v>
          </cell>
          <cell r="J24">
            <v>84.6</v>
          </cell>
          <cell r="K24">
            <v>31.42</v>
          </cell>
          <cell r="L24">
            <v>20.78</v>
          </cell>
          <cell r="M24">
            <v>1.4</v>
          </cell>
          <cell r="N24">
            <v>15.54</v>
          </cell>
        </row>
        <row r="25">
          <cell r="C25">
            <v>4.15</v>
          </cell>
          <cell r="D25">
            <v>23.88</v>
          </cell>
          <cell r="E25">
            <v>5.2</v>
          </cell>
          <cell r="F25">
            <v>139.3</v>
          </cell>
          <cell r="G25">
            <v>323.6</v>
          </cell>
          <cell r="H25">
            <v>700.75</v>
          </cell>
          <cell r="I25">
            <v>282.5</v>
          </cell>
          <cell r="J25">
            <v>83</v>
          </cell>
          <cell r="K25">
            <v>30.88</v>
          </cell>
          <cell r="L25">
            <v>29.26</v>
          </cell>
          <cell r="M25">
            <v>10.51</v>
          </cell>
          <cell r="N25">
            <v>16.3</v>
          </cell>
        </row>
        <row r="26">
          <cell r="C26">
            <v>6.55</v>
          </cell>
          <cell r="D26">
            <v>16.68</v>
          </cell>
          <cell r="E26">
            <v>6.28</v>
          </cell>
          <cell r="F26">
            <v>109</v>
          </cell>
          <cell r="G26">
            <v>341.1</v>
          </cell>
          <cell r="H26">
            <v>515</v>
          </cell>
          <cell r="I26">
            <v>218.75</v>
          </cell>
          <cell r="J26">
            <v>94.2</v>
          </cell>
          <cell r="K26">
            <v>35.8</v>
          </cell>
          <cell r="L26">
            <v>19.92</v>
          </cell>
          <cell r="M26">
            <v>6.01</v>
          </cell>
          <cell r="N26">
            <v>18.63</v>
          </cell>
        </row>
        <row r="27">
          <cell r="C27">
            <v>5.47</v>
          </cell>
          <cell r="D27">
            <v>36.35</v>
          </cell>
          <cell r="E27">
            <v>7.09</v>
          </cell>
          <cell r="F27">
            <v>77.4</v>
          </cell>
          <cell r="G27">
            <v>378.75</v>
          </cell>
          <cell r="H27">
            <v>456.2</v>
          </cell>
          <cell r="I27">
            <v>201.25</v>
          </cell>
          <cell r="J27">
            <v>91.5</v>
          </cell>
          <cell r="K27">
            <v>16.3</v>
          </cell>
          <cell r="L27">
            <v>10.51</v>
          </cell>
          <cell r="M27">
            <v>24.34</v>
          </cell>
          <cell r="N27">
            <v>15.54</v>
          </cell>
        </row>
        <row r="28">
          <cell r="C28">
            <v>3.94</v>
          </cell>
          <cell r="D28">
            <v>84.6</v>
          </cell>
          <cell r="E28">
            <v>7.09</v>
          </cell>
          <cell r="F28">
            <v>59.6</v>
          </cell>
          <cell r="G28">
            <v>317.4</v>
          </cell>
          <cell r="H28">
            <v>398</v>
          </cell>
          <cell r="I28">
            <v>171.25</v>
          </cell>
          <cell r="J28">
            <v>99.6</v>
          </cell>
          <cell r="K28">
            <v>43</v>
          </cell>
          <cell r="L28">
            <v>10.22</v>
          </cell>
          <cell r="M28">
            <v>58.2</v>
          </cell>
          <cell r="N28">
            <v>30.88</v>
          </cell>
        </row>
        <row r="29">
          <cell r="C29">
            <v>8.48</v>
          </cell>
          <cell r="D29">
            <v>126.1</v>
          </cell>
          <cell r="E29">
            <v>7.63</v>
          </cell>
          <cell r="F29">
            <v>35.25</v>
          </cell>
          <cell r="G29">
            <v>240</v>
          </cell>
          <cell r="H29">
            <v>363.2</v>
          </cell>
          <cell r="I29">
            <v>166.55</v>
          </cell>
          <cell r="J29">
            <v>71.8</v>
          </cell>
          <cell r="K29">
            <v>34.15</v>
          </cell>
          <cell r="L29">
            <v>16.3</v>
          </cell>
          <cell r="M29">
            <v>21.64</v>
          </cell>
          <cell r="N29">
            <v>37.45</v>
          </cell>
        </row>
        <row r="31">
          <cell r="C31">
            <v>24.8</v>
          </cell>
          <cell r="D31">
            <v>691.75</v>
          </cell>
          <cell r="E31">
            <v>7.09</v>
          </cell>
          <cell r="F31">
            <v>46.5</v>
          </cell>
          <cell r="G31">
            <v>159.65</v>
          </cell>
          <cell r="H31">
            <v>349.6</v>
          </cell>
          <cell r="I31">
            <v>151.6</v>
          </cell>
          <cell r="J31">
            <v>81.4</v>
          </cell>
          <cell r="K31">
            <v>22.07</v>
          </cell>
          <cell r="L31">
            <v>14.78</v>
          </cell>
          <cell r="M31">
            <v>17.44</v>
          </cell>
          <cell r="N31">
            <v>27.1</v>
          </cell>
        </row>
        <row r="32">
          <cell r="C32">
            <v>25.72</v>
          </cell>
          <cell r="D32">
            <v>835.75</v>
          </cell>
          <cell r="E32">
            <v>7.36</v>
          </cell>
          <cell r="F32">
            <v>117</v>
          </cell>
          <cell r="G32">
            <v>157.35</v>
          </cell>
          <cell r="H32">
            <v>329.8</v>
          </cell>
          <cell r="I32">
            <v>140.4</v>
          </cell>
          <cell r="J32">
            <v>87</v>
          </cell>
          <cell r="K32">
            <v>19.92</v>
          </cell>
          <cell r="L32">
            <v>15.92</v>
          </cell>
          <cell r="M32">
            <v>16.3</v>
          </cell>
          <cell r="N32">
            <v>23.88</v>
          </cell>
        </row>
        <row r="33">
          <cell r="C33">
            <v>24.8</v>
          </cell>
          <cell r="D33">
            <v>625.3</v>
          </cell>
          <cell r="E33">
            <v>6.28</v>
          </cell>
          <cell r="F33">
            <v>182.5</v>
          </cell>
          <cell r="G33">
            <v>197.5</v>
          </cell>
          <cell r="H33">
            <v>326.7</v>
          </cell>
          <cell r="I33">
            <v>145.9</v>
          </cell>
          <cell r="J33">
            <v>77.4</v>
          </cell>
          <cell r="K33">
            <v>20.35</v>
          </cell>
          <cell r="L33">
            <v>26.64</v>
          </cell>
          <cell r="M33">
            <v>11.16</v>
          </cell>
          <cell r="N33">
            <v>20.35</v>
          </cell>
        </row>
        <row r="34">
          <cell r="C34">
            <v>20.35</v>
          </cell>
          <cell r="D34">
            <v>366.6</v>
          </cell>
          <cell r="E34">
            <v>3.94</v>
          </cell>
          <cell r="F34">
            <v>278</v>
          </cell>
          <cell r="G34">
            <v>192.5</v>
          </cell>
          <cell r="H34">
            <v>477.95</v>
          </cell>
          <cell r="I34">
            <v>145.9</v>
          </cell>
          <cell r="J34">
            <v>68.84</v>
          </cell>
          <cell r="K34">
            <v>25.72</v>
          </cell>
          <cell r="L34">
            <v>18.63</v>
          </cell>
          <cell r="M34">
            <v>6.01</v>
          </cell>
          <cell r="N34">
            <v>10.22</v>
          </cell>
        </row>
        <row r="35">
          <cell r="C35">
            <v>14.4</v>
          </cell>
          <cell r="D35">
            <v>269</v>
          </cell>
          <cell r="E35">
            <v>2.76</v>
          </cell>
          <cell r="F35">
            <v>264.5</v>
          </cell>
          <cell r="G35">
            <v>176.25</v>
          </cell>
          <cell r="H35">
            <v>732.25</v>
          </cell>
          <cell r="I35">
            <v>145.9</v>
          </cell>
          <cell r="J35">
            <v>69.56</v>
          </cell>
          <cell r="K35">
            <v>24.34</v>
          </cell>
          <cell r="L35">
            <v>11.52</v>
          </cell>
          <cell r="M35">
            <v>8.48</v>
          </cell>
          <cell r="N35">
            <v>9.64</v>
          </cell>
        </row>
        <row r="36">
          <cell r="C36">
            <v>7.36</v>
          </cell>
          <cell r="D36">
            <v>175</v>
          </cell>
          <cell r="E36">
            <v>6.01</v>
          </cell>
          <cell r="F36">
            <v>172.5</v>
          </cell>
          <cell r="G36">
            <v>246.5</v>
          </cell>
          <cell r="H36">
            <v>1090</v>
          </cell>
          <cell r="I36">
            <v>139.3</v>
          </cell>
          <cell r="J36">
            <v>77.4</v>
          </cell>
          <cell r="K36">
            <v>19.92</v>
          </cell>
          <cell r="L36">
            <v>12.24</v>
          </cell>
          <cell r="M36">
            <v>10.51</v>
          </cell>
          <cell r="N36">
            <v>8.19</v>
          </cell>
        </row>
        <row r="37">
          <cell r="C37">
            <v>8.77</v>
          </cell>
          <cell r="D37">
            <v>145.9</v>
          </cell>
          <cell r="E37">
            <v>12.24</v>
          </cell>
          <cell r="F37">
            <v>137.1</v>
          </cell>
          <cell r="G37">
            <v>285.5</v>
          </cell>
          <cell r="H37">
            <v>1120</v>
          </cell>
          <cell r="I37">
            <v>129.4</v>
          </cell>
          <cell r="J37">
            <v>78.2</v>
          </cell>
          <cell r="K37">
            <v>20.78</v>
          </cell>
          <cell r="L37">
            <v>9.06</v>
          </cell>
          <cell r="M37">
            <v>9.64</v>
          </cell>
          <cell r="N37">
            <v>9.93</v>
          </cell>
        </row>
        <row r="38">
          <cell r="C38">
            <v>6.01</v>
          </cell>
          <cell r="D38">
            <v>82.2</v>
          </cell>
          <cell r="E38">
            <v>6.55</v>
          </cell>
          <cell r="F38">
            <v>83</v>
          </cell>
          <cell r="G38">
            <v>323.6</v>
          </cell>
          <cell r="H38">
            <v>1000.2</v>
          </cell>
          <cell r="I38">
            <v>122</v>
          </cell>
          <cell r="J38">
            <v>70.28</v>
          </cell>
          <cell r="K38">
            <v>22.96</v>
          </cell>
          <cell r="L38">
            <v>14.04</v>
          </cell>
          <cell r="M38">
            <v>9.35</v>
          </cell>
          <cell r="N38">
            <v>9.06</v>
          </cell>
        </row>
        <row r="39">
          <cell r="C39">
            <v>6.82</v>
          </cell>
          <cell r="D39">
            <v>84.6</v>
          </cell>
          <cell r="E39">
            <v>6.28</v>
          </cell>
          <cell r="F39">
            <v>52.72</v>
          </cell>
          <cell r="G39">
            <v>401.5</v>
          </cell>
          <cell r="H39">
            <v>707.5</v>
          </cell>
          <cell r="I39">
            <v>117</v>
          </cell>
          <cell r="J39">
            <v>66.68</v>
          </cell>
          <cell r="K39">
            <v>19.92</v>
          </cell>
          <cell r="L39">
            <v>21.21</v>
          </cell>
          <cell r="M39" t="str">
            <v/>
          </cell>
          <cell r="N39">
            <v>7.63</v>
          </cell>
        </row>
        <row r="40">
          <cell r="C40">
            <v>7.09</v>
          </cell>
          <cell r="D40">
            <v>49.3</v>
          </cell>
          <cell r="E40">
            <v>6.01</v>
          </cell>
          <cell r="F40">
            <v>56.8</v>
          </cell>
          <cell r="G40">
            <v>285.5</v>
          </cell>
          <cell r="H40">
            <v>477.95</v>
          </cell>
          <cell r="I40">
            <v>117</v>
          </cell>
          <cell r="J40">
            <v>72.6</v>
          </cell>
          <cell r="K40">
            <v>23.88</v>
          </cell>
          <cell r="L40">
            <v>18.63</v>
          </cell>
          <cell r="N40">
            <v>6.28</v>
          </cell>
        </row>
        <row r="41">
          <cell r="D41">
            <v>65.96</v>
          </cell>
          <cell r="F41">
            <v>41.5</v>
          </cell>
          <cell r="G41">
            <v>221.25</v>
          </cell>
          <cell r="I41">
            <v>108</v>
          </cell>
          <cell r="K41">
            <v>19.92</v>
          </cell>
          <cell r="L41">
            <v>17.44</v>
          </cell>
          <cell r="N41">
            <v>5.74</v>
          </cell>
        </row>
      </sheetData>
      <sheetData sheetId="19">
        <row r="3">
          <cell r="AG3" t="str">
            <v>Mae  Nam   Ping</v>
          </cell>
          <cell r="AH3" t="str">
            <v>   Ping</v>
          </cell>
          <cell r="AI3" t="str">
            <v>  Ping</v>
          </cell>
          <cell r="AJ3">
            <v>2022</v>
          </cell>
        </row>
        <row r="4">
          <cell r="AG4" t="str">
            <v>Ban Sop Pac,  Chom Thong, Chiang Mai,P.73A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6.5</v>
          </cell>
          <cell r="D9">
            <v>7.55</v>
          </cell>
          <cell r="E9">
            <v>10.42</v>
          </cell>
          <cell r="F9">
            <v>41.04</v>
          </cell>
          <cell r="G9">
            <v>39</v>
          </cell>
          <cell r="H9">
            <v>48.02</v>
          </cell>
          <cell r="I9">
            <v>942.5</v>
          </cell>
          <cell r="J9">
            <v>502</v>
          </cell>
          <cell r="K9">
            <v>46.54</v>
          </cell>
          <cell r="L9">
            <v>27.28</v>
          </cell>
          <cell r="M9">
            <v>10</v>
          </cell>
          <cell r="N9">
            <v>1.7</v>
          </cell>
        </row>
        <row r="10">
          <cell r="C10">
            <v>4.68</v>
          </cell>
          <cell r="D10">
            <v>7.9</v>
          </cell>
          <cell r="E10">
            <v>9.65</v>
          </cell>
          <cell r="F10">
            <v>39.68</v>
          </cell>
          <cell r="G10">
            <v>57.85</v>
          </cell>
          <cell r="H10">
            <v>110.2</v>
          </cell>
          <cell r="I10">
            <v>692.4</v>
          </cell>
          <cell r="J10">
            <v>418</v>
          </cell>
          <cell r="K10">
            <v>48.02</v>
          </cell>
          <cell r="L10">
            <v>18.84</v>
          </cell>
          <cell r="M10">
            <v>8.95</v>
          </cell>
          <cell r="N10">
            <v>1.8</v>
          </cell>
        </row>
        <row r="11">
          <cell r="C11">
            <v>5.46</v>
          </cell>
          <cell r="D11">
            <v>3.71</v>
          </cell>
          <cell r="E11">
            <v>8.6</v>
          </cell>
          <cell r="F11">
            <v>16.52</v>
          </cell>
          <cell r="G11">
            <v>58.62</v>
          </cell>
          <cell r="H11">
            <v>309.8</v>
          </cell>
          <cell r="I11">
            <v>479.25</v>
          </cell>
          <cell r="J11">
            <v>327.2</v>
          </cell>
          <cell r="K11">
            <v>44.44</v>
          </cell>
          <cell r="L11">
            <v>18.26</v>
          </cell>
          <cell r="M11">
            <v>8.6</v>
          </cell>
          <cell r="N11">
            <v>0.44</v>
          </cell>
        </row>
        <row r="12">
          <cell r="C12">
            <v>7.9</v>
          </cell>
          <cell r="D12">
            <v>2</v>
          </cell>
          <cell r="E12">
            <v>5.46</v>
          </cell>
          <cell r="F12">
            <v>26</v>
          </cell>
          <cell r="G12">
            <v>58.62</v>
          </cell>
          <cell r="H12">
            <v>166.6</v>
          </cell>
          <cell r="I12">
            <v>360.55</v>
          </cell>
          <cell r="J12">
            <v>260.5</v>
          </cell>
          <cell r="K12">
            <v>39.68</v>
          </cell>
          <cell r="L12">
            <v>20</v>
          </cell>
          <cell r="M12">
            <v>7.55</v>
          </cell>
          <cell r="N12">
            <v>1.2</v>
          </cell>
        </row>
        <row r="13">
          <cell r="C13">
            <v>6.24</v>
          </cell>
          <cell r="D13">
            <v>3.14</v>
          </cell>
          <cell r="E13">
            <v>8.6</v>
          </cell>
          <cell r="F13">
            <v>27.28</v>
          </cell>
          <cell r="G13">
            <v>60.95</v>
          </cell>
          <cell r="H13">
            <v>131.95</v>
          </cell>
          <cell r="I13">
            <v>308.35</v>
          </cell>
          <cell r="J13">
            <v>238.75</v>
          </cell>
          <cell r="K13">
            <v>39</v>
          </cell>
          <cell r="L13">
            <v>14.2</v>
          </cell>
          <cell r="M13">
            <v>7.55</v>
          </cell>
          <cell r="N13">
            <v>1.7</v>
          </cell>
        </row>
        <row r="14">
          <cell r="C14">
            <v>1.5</v>
          </cell>
          <cell r="D14">
            <v>4.16</v>
          </cell>
          <cell r="E14">
            <v>2.95</v>
          </cell>
          <cell r="F14">
            <v>31.76</v>
          </cell>
          <cell r="G14">
            <v>58.62</v>
          </cell>
          <cell r="H14">
            <v>148.75</v>
          </cell>
          <cell r="I14">
            <v>442.5</v>
          </cell>
          <cell r="J14">
            <v>176.05</v>
          </cell>
          <cell r="K14">
            <v>40.36</v>
          </cell>
          <cell r="L14">
            <v>14.78</v>
          </cell>
          <cell r="M14">
            <v>5.72</v>
          </cell>
          <cell r="N14">
            <v>1</v>
          </cell>
        </row>
        <row r="15">
          <cell r="C15">
            <v>5.2</v>
          </cell>
          <cell r="D15">
            <v>1.4</v>
          </cell>
          <cell r="E15">
            <v>1.2</v>
          </cell>
          <cell r="F15">
            <v>16.52</v>
          </cell>
          <cell r="G15">
            <v>59.4</v>
          </cell>
          <cell r="H15">
            <v>214.9</v>
          </cell>
          <cell r="I15">
            <v>328.65</v>
          </cell>
          <cell r="J15">
            <v>156.1</v>
          </cell>
          <cell r="K15">
            <v>31.12</v>
          </cell>
          <cell r="L15">
            <v>14.2</v>
          </cell>
          <cell r="M15">
            <v>5.72</v>
          </cell>
          <cell r="N15">
            <v>1</v>
          </cell>
        </row>
        <row r="16">
          <cell r="C16">
            <v>6.24</v>
          </cell>
          <cell r="D16">
            <v>7.2</v>
          </cell>
          <cell r="E16">
            <v>6.85</v>
          </cell>
          <cell r="F16">
            <v>17.1</v>
          </cell>
          <cell r="G16">
            <v>88.9</v>
          </cell>
          <cell r="H16">
            <v>334.45</v>
          </cell>
          <cell r="I16">
            <v>275</v>
          </cell>
          <cell r="J16">
            <v>161.35</v>
          </cell>
          <cell r="K16">
            <v>31.12</v>
          </cell>
          <cell r="L16">
            <v>13.78</v>
          </cell>
          <cell r="M16">
            <v>5.2</v>
          </cell>
          <cell r="N16">
            <v>0.58</v>
          </cell>
        </row>
        <row r="17">
          <cell r="C17">
            <v>3.9</v>
          </cell>
          <cell r="D17">
            <v>31.12</v>
          </cell>
          <cell r="E17">
            <v>40.36</v>
          </cell>
          <cell r="F17">
            <v>13.78</v>
          </cell>
          <cell r="G17">
            <v>156.1</v>
          </cell>
          <cell r="H17">
            <v>407.5</v>
          </cell>
          <cell r="I17">
            <v>348.95</v>
          </cell>
          <cell r="J17">
            <v>147.7</v>
          </cell>
          <cell r="K17">
            <v>43.08</v>
          </cell>
          <cell r="L17">
            <v>18.26</v>
          </cell>
          <cell r="M17">
            <v>4.94</v>
          </cell>
          <cell r="N17">
            <v>0.65</v>
          </cell>
        </row>
        <row r="18">
          <cell r="C18">
            <v>6.85</v>
          </cell>
          <cell r="D18">
            <v>82.1</v>
          </cell>
          <cell r="E18">
            <v>23.6</v>
          </cell>
          <cell r="F18">
            <v>17.1</v>
          </cell>
          <cell r="G18">
            <v>137.2</v>
          </cell>
          <cell r="H18">
            <v>269.2</v>
          </cell>
          <cell r="I18">
            <v>453</v>
          </cell>
          <cell r="J18">
            <v>160.3</v>
          </cell>
          <cell r="K18">
            <v>51.72</v>
          </cell>
          <cell r="L18">
            <v>19.42</v>
          </cell>
          <cell r="M18">
            <v>4.16</v>
          </cell>
          <cell r="N18">
            <v>0.37</v>
          </cell>
        </row>
        <row r="20">
          <cell r="C20">
            <v>6.85</v>
          </cell>
          <cell r="D20">
            <v>48.76</v>
          </cell>
          <cell r="E20">
            <v>17.68</v>
          </cell>
          <cell r="F20">
            <v>42.4</v>
          </cell>
          <cell r="G20">
            <v>71.19</v>
          </cell>
          <cell r="H20">
            <v>288.05</v>
          </cell>
          <cell r="I20">
            <v>535.25</v>
          </cell>
          <cell r="J20">
            <v>127.75</v>
          </cell>
          <cell r="K20">
            <v>52.46</v>
          </cell>
          <cell r="L20">
            <v>18.26</v>
          </cell>
          <cell r="M20">
            <v>3.33</v>
          </cell>
          <cell r="N20">
            <v>0.79</v>
          </cell>
        </row>
        <row r="21">
          <cell r="C21">
            <v>6.24</v>
          </cell>
          <cell r="D21">
            <v>52.46</v>
          </cell>
          <cell r="E21">
            <v>11.68</v>
          </cell>
          <cell r="F21">
            <v>42.4</v>
          </cell>
          <cell r="G21">
            <v>54.75</v>
          </cell>
          <cell r="H21">
            <v>250.35</v>
          </cell>
          <cell r="I21">
            <v>537</v>
          </cell>
          <cell r="J21">
            <v>121.45</v>
          </cell>
          <cell r="K21">
            <v>37.68</v>
          </cell>
          <cell r="L21">
            <v>21.8</v>
          </cell>
          <cell r="M21">
            <v>3.14</v>
          </cell>
          <cell r="N21">
            <v>0.37</v>
          </cell>
        </row>
        <row r="22">
          <cell r="C22">
            <v>5.72</v>
          </cell>
          <cell r="D22">
            <v>71.19</v>
          </cell>
          <cell r="E22">
            <v>8.95</v>
          </cell>
          <cell r="F22">
            <v>84.65</v>
          </cell>
          <cell r="G22">
            <v>50.24</v>
          </cell>
          <cell r="H22">
            <v>211.75</v>
          </cell>
          <cell r="I22">
            <v>553.8</v>
          </cell>
          <cell r="J22">
            <v>112</v>
          </cell>
          <cell r="K22">
            <v>33.06</v>
          </cell>
          <cell r="L22">
            <v>27.92</v>
          </cell>
          <cell r="M22">
            <v>2.76</v>
          </cell>
          <cell r="N22">
            <v>0.93</v>
          </cell>
        </row>
        <row r="23">
          <cell r="C23">
            <v>5.98</v>
          </cell>
          <cell r="D23">
            <v>188.65</v>
          </cell>
          <cell r="E23">
            <v>8.6</v>
          </cell>
          <cell r="F23">
            <v>33.72</v>
          </cell>
          <cell r="G23">
            <v>50.24</v>
          </cell>
          <cell r="H23">
            <v>148.75</v>
          </cell>
          <cell r="I23">
            <v>568.5</v>
          </cell>
          <cell r="J23">
            <v>103.9</v>
          </cell>
          <cell r="K23">
            <v>34.38</v>
          </cell>
          <cell r="L23">
            <v>32.4</v>
          </cell>
          <cell r="M23">
            <v>3.71</v>
          </cell>
          <cell r="N23">
            <v>0.37</v>
          </cell>
        </row>
        <row r="24">
          <cell r="C24">
            <v>6.24</v>
          </cell>
          <cell r="D24">
            <v>172.9</v>
          </cell>
          <cell r="E24">
            <v>7.2</v>
          </cell>
          <cell r="F24">
            <v>30.48</v>
          </cell>
          <cell r="G24">
            <v>27.92</v>
          </cell>
          <cell r="H24">
            <v>190.75</v>
          </cell>
          <cell r="I24">
            <v>551.7</v>
          </cell>
          <cell r="J24">
            <v>109.3</v>
          </cell>
          <cell r="K24">
            <v>28.56</v>
          </cell>
          <cell r="L24">
            <v>24.2</v>
          </cell>
          <cell r="M24">
            <v>3.71</v>
          </cell>
          <cell r="N24">
            <v>0.79</v>
          </cell>
        </row>
        <row r="25">
          <cell r="C25">
            <v>10</v>
          </cell>
          <cell r="D25">
            <v>120.4</v>
          </cell>
          <cell r="E25">
            <v>3.33</v>
          </cell>
          <cell r="F25">
            <v>32.4</v>
          </cell>
          <cell r="G25">
            <v>21.2</v>
          </cell>
          <cell r="H25">
            <v>221.35</v>
          </cell>
          <cell r="I25">
            <v>629.4</v>
          </cell>
          <cell r="J25">
            <v>104.8</v>
          </cell>
          <cell r="K25">
            <v>27.28</v>
          </cell>
          <cell r="L25">
            <v>18.84</v>
          </cell>
          <cell r="M25">
            <v>2.57</v>
          </cell>
          <cell r="N25">
            <v>0.3</v>
          </cell>
        </row>
        <row r="26">
          <cell r="C26">
            <v>12.94</v>
          </cell>
          <cell r="D26">
            <v>72.02</v>
          </cell>
          <cell r="E26">
            <v>3.9</v>
          </cell>
          <cell r="F26">
            <v>19.42</v>
          </cell>
          <cell r="G26">
            <v>33.72</v>
          </cell>
          <cell r="H26">
            <v>583.2</v>
          </cell>
          <cell r="I26">
            <v>549.6</v>
          </cell>
          <cell r="J26">
            <v>83.8</v>
          </cell>
          <cell r="K26">
            <v>26.64</v>
          </cell>
          <cell r="L26">
            <v>18.84</v>
          </cell>
          <cell r="M26">
            <v>2.76</v>
          </cell>
          <cell r="N26">
            <v>0.3</v>
          </cell>
        </row>
        <row r="27">
          <cell r="C27">
            <v>11.26</v>
          </cell>
          <cell r="D27">
            <v>71.19</v>
          </cell>
          <cell r="E27">
            <v>9.3</v>
          </cell>
          <cell r="F27">
            <v>27.28</v>
          </cell>
          <cell r="G27">
            <v>37.02</v>
          </cell>
          <cell r="H27">
            <v>660.9</v>
          </cell>
          <cell r="I27">
            <v>444.25</v>
          </cell>
          <cell r="J27">
            <v>98.5</v>
          </cell>
          <cell r="K27">
            <v>26.64</v>
          </cell>
          <cell r="L27">
            <v>18.84</v>
          </cell>
          <cell r="M27">
            <v>2.38</v>
          </cell>
          <cell r="N27">
            <v>0.3</v>
          </cell>
        </row>
        <row r="28">
          <cell r="C28">
            <v>7.2</v>
          </cell>
          <cell r="D28">
            <v>50.98</v>
          </cell>
          <cell r="E28">
            <v>8.25</v>
          </cell>
          <cell r="F28">
            <v>22.4</v>
          </cell>
          <cell r="G28">
            <v>30.48</v>
          </cell>
          <cell r="H28">
            <v>616.8</v>
          </cell>
          <cell r="I28">
            <v>343.15</v>
          </cell>
          <cell r="J28">
            <v>79.55</v>
          </cell>
          <cell r="K28">
            <v>23.6</v>
          </cell>
          <cell r="L28">
            <v>21.2</v>
          </cell>
          <cell r="M28">
            <v>2.76</v>
          </cell>
          <cell r="N28">
            <v>1.1</v>
          </cell>
        </row>
        <row r="29">
          <cell r="C29">
            <v>6.85</v>
          </cell>
          <cell r="D29">
            <v>30.48</v>
          </cell>
          <cell r="E29">
            <v>5.72</v>
          </cell>
          <cell r="F29">
            <v>15.36</v>
          </cell>
          <cell r="G29">
            <v>48.02</v>
          </cell>
          <cell r="H29">
            <v>510.75</v>
          </cell>
          <cell r="I29">
            <v>261.95</v>
          </cell>
          <cell r="J29">
            <v>75.34</v>
          </cell>
          <cell r="K29">
            <v>20</v>
          </cell>
          <cell r="L29">
            <v>23</v>
          </cell>
          <cell r="M29">
            <v>2.57</v>
          </cell>
          <cell r="N29">
            <v>1</v>
          </cell>
        </row>
        <row r="31">
          <cell r="C31">
            <v>8.6</v>
          </cell>
          <cell r="D31">
            <v>19.42</v>
          </cell>
          <cell r="E31">
            <v>5.72</v>
          </cell>
          <cell r="F31">
            <v>24.2</v>
          </cell>
          <cell r="G31">
            <v>30.48</v>
          </cell>
          <cell r="H31">
            <v>418</v>
          </cell>
          <cell r="I31">
            <v>246</v>
          </cell>
          <cell r="J31">
            <v>59.4</v>
          </cell>
          <cell r="K31">
            <v>14.78</v>
          </cell>
          <cell r="L31">
            <v>24.8</v>
          </cell>
          <cell r="M31">
            <v>2.38</v>
          </cell>
          <cell r="N31">
            <v>0.3</v>
          </cell>
        </row>
        <row r="32">
          <cell r="C32">
            <v>6.24</v>
          </cell>
          <cell r="D32">
            <v>12.94</v>
          </cell>
          <cell r="E32">
            <v>5.72</v>
          </cell>
          <cell r="F32">
            <v>43.08</v>
          </cell>
          <cell r="G32">
            <v>29.84</v>
          </cell>
          <cell r="H32">
            <v>398.75</v>
          </cell>
          <cell r="I32">
            <v>221.35</v>
          </cell>
          <cell r="J32">
            <v>61.73</v>
          </cell>
          <cell r="K32">
            <v>18.84</v>
          </cell>
          <cell r="L32">
            <v>29.2</v>
          </cell>
          <cell r="M32">
            <v>1.8</v>
          </cell>
          <cell r="N32">
            <v>0.27</v>
          </cell>
        </row>
        <row r="33">
          <cell r="C33">
            <v>3.71</v>
          </cell>
          <cell r="D33">
            <v>17.1</v>
          </cell>
          <cell r="E33">
            <v>5.72</v>
          </cell>
          <cell r="F33">
            <v>45.8</v>
          </cell>
          <cell r="G33">
            <v>29.2</v>
          </cell>
          <cell r="H33">
            <v>351.85</v>
          </cell>
          <cell r="I33">
            <v>256.15</v>
          </cell>
          <cell r="J33">
            <v>59.4</v>
          </cell>
          <cell r="K33">
            <v>22.4</v>
          </cell>
          <cell r="L33">
            <v>26</v>
          </cell>
          <cell r="M33">
            <v>1.8</v>
          </cell>
          <cell r="N33">
            <v>0.3</v>
          </cell>
        </row>
        <row r="34">
          <cell r="C34">
            <v>4.42</v>
          </cell>
          <cell r="D34">
            <v>16.52</v>
          </cell>
          <cell r="E34">
            <v>5.72</v>
          </cell>
          <cell r="F34">
            <v>41.04</v>
          </cell>
          <cell r="G34">
            <v>45.12</v>
          </cell>
          <cell r="H34">
            <v>219.9</v>
          </cell>
          <cell r="I34">
            <v>241.65</v>
          </cell>
          <cell r="J34">
            <v>64.05</v>
          </cell>
          <cell r="K34">
            <v>21.8</v>
          </cell>
          <cell r="L34">
            <v>20</v>
          </cell>
          <cell r="M34">
            <v>1.8</v>
          </cell>
          <cell r="N34">
            <v>1.5</v>
          </cell>
        </row>
        <row r="35">
          <cell r="C35">
            <v>2.95</v>
          </cell>
          <cell r="D35">
            <v>16.52</v>
          </cell>
          <cell r="E35">
            <v>5.72</v>
          </cell>
          <cell r="F35">
            <v>29.2</v>
          </cell>
          <cell r="G35">
            <v>86.35</v>
          </cell>
          <cell r="H35">
            <v>149.8</v>
          </cell>
          <cell r="I35">
            <v>225.7</v>
          </cell>
          <cell r="J35">
            <v>60.17</v>
          </cell>
          <cell r="K35">
            <v>21.8</v>
          </cell>
          <cell r="L35">
            <v>20</v>
          </cell>
          <cell r="M35">
            <v>1.8</v>
          </cell>
          <cell r="N35">
            <v>9.3</v>
          </cell>
        </row>
        <row r="36">
          <cell r="C36">
            <v>3.52</v>
          </cell>
          <cell r="D36">
            <v>12.94</v>
          </cell>
          <cell r="E36">
            <v>5.72</v>
          </cell>
          <cell r="F36">
            <v>25.4</v>
          </cell>
          <cell r="G36">
            <v>71.19</v>
          </cell>
          <cell r="H36">
            <v>162.4</v>
          </cell>
          <cell r="I36">
            <v>211.75</v>
          </cell>
          <cell r="J36">
            <v>53.97</v>
          </cell>
          <cell r="K36">
            <v>21.8</v>
          </cell>
          <cell r="L36">
            <v>9.3</v>
          </cell>
          <cell r="M36">
            <v>1.9</v>
          </cell>
          <cell r="N36">
            <v>5.2</v>
          </cell>
        </row>
        <row r="37">
          <cell r="C37">
            <v>10.42</v>
          </cell>
          <cell r="D37">
            <v>12.94</v>
          </cell>
          <cell r="E37">
            <v>5.72</v>
          </cell>
          <cell r="F37">
            <v>27.28</v>
          </cell>
          <cell r="G37">
            <v>38.34</v>
          </cell>
          <cell r="H37">
            <v>178.15</v>
          </cell>
          <cell r="I37">
            <v>230.05</v>
          </cell>
          <cell r="J37">
            <v>43.08</v>
          </cell>
          <cell r="K37">
            <v>26</v>
          </cell>
          <cell r="L37">
            <v>6.24</v>
          </cell>
          <cell r="M37">
            <v>1.7</v>
          </cell>
          <cell r="N37">
            <v>3.9</v>
          </cell>
        </row>
        <row r="38">
          <cell r="C38">
            <v>5.2</v>
          </cell>
          <cell r="D38">
            <v>12.94</v>
          </cell>
          <cell r="E38">
            <v>7.9</v>
          </cell>
          <cell r="F38">
            <v>27.92</v>
          </cell>
          <cell r="G38">
            <v>27.28</v>
          </cell>
          <cell r="H38">
            <v>257.6</v>
          </cell>
          <cell r="I38">
            <v>293.85</v>
          </cell>
          <cell r="J38">
            <v>49.5</v>
          </cell>
          <cell r="K38">
            <v>15.94</v>
          </cell>
          <cell r="L38">
            <v>7.2</v>
          </cell>
          <cell r="M38">
            <v>5.72</v>
          </cell>
          <cell r="N38">
            <v>2.76</v>
          </cell>
        </row>
        <row r="39">
          <cell r="C39">
            <v>4.42</v>
          </cell>
          <cell r="D39">
            <v>12.94</v>
          </cell>
          <cell r="E39">
            <v>33.06</v>
          </cell>
          <cell r="F39">
            <v>24.2</v>
          </cell>
          <cell r="G39">
            <v>24.2</v>
          </cell>
          <cell r="H39">
            <v>675.6</v>
          </cell>
          <cell r="I39">
            <v>377.75</v>
          </cell>
          <cell r="J39">
            <v>44.44</v>
          </cell>
          <cell r="K39">
            <v>27.92</v>
          </cell>
          <cell r="L39">
            <v>18.84</v>
          </cell>
          <cell r="M39">
            <v>8.599999999999602</v>
          </cell>
          <cell r="N39">
            <v>1.8</v>
          </cell>
        </row>
        <row r="40">
          <cell r="C40">
            <v>4.16</v>
          </cell>
          <cell r="D40">
            <v>11.68</v>
          </cell>
          <cell r="E40">
            <v>37.68</v>
          </cell>
          <cell r="F40">
            <v>16.52</v>
          </cell>
          <cell r="G40">
            <v>23</v>
          </cell>
          <cell r="H40">
            <v>875.8</v>
          </cell>
          <cell r="I40">
            <v>331.55</v>
          </cell>
          <cell r="J40">
            <v>41.72</v>
          </cell>
          <cell r="K40">
            <v>15.94</v>
          </cell>
          <cell r="L40">
            <v>14.2</v>
          </cell>
          <cell r="N40">
            <v>1.1</v>
          </cell>
        </row>
        <row r="41">
          <cell r="D41">
            <v>11.26</v>
          </cell>
          <cell r="F41">
            <v>17.1</v>
          </cell>
          <cell r="G41">
            <v>36.36</v>
          </cell>
          <cell r="I41">
            <v>442.5</v>
          </cell>
          <cell r="K41">
            <v>20.6</v>
          </cell>
          <cell r="L41">
            <v>10.42</v>
          </cell>
          <cell r="N41">
            <v>4.68</v>
          </cell>
        </row>
      </sheetData>
      <sheetData sheetId="19">
        <row r="3">
          <cell r="AG3" t="str">
            <v>Mae  Nam   Ping</v>
          </cell>
          <cell r="AH3" t="str">
            <v>   Ping</v>
          </cell>
          <cell r="AI3" t="str">
            <v>  Ping</v>
          </cell>
          <cell r="AJ3">
            <v>2023</v>
          </cell>
        </row>
        <row r="4">
          <cell r="AG4" t="str">
            <v>Ban Sop Pae,  Chom Thong, Chiang Mai,P.73A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1.54</v>
          </cell>
          <cell r="D9">
            <v>0.48</v>
          </cell>
          <cell r="E9">
            <v>0.53</v>
          </cell>
          <cell r="F9">
            <v>2.11</v>
          </cell>
          <cell r="G9">
            <v>128</v>
          </cell>
          <cell r="H9">
            <v>56</v>
          </cell>
          <cell r="I9">
            <v>395.75</v>
          </cell>
          <cell r="J9">
            <v>196.2</v>
          </cell>
          <cell r="K9">
            <v>116</v>
          </cell>
          <cell r="L9">
            <v>33.42</v>
          </cell>
          <cell r="M9">
            <v>24.65</v>
          </cell>
          <cell r="N9">
            <v>6.75</v>
          </cell>
        </row>
        <row r="10">
          <cell r="C10">
            <v>1.34</v>
          </cell>
          <cell r="D10">
            <v>0.61</v>
          </cell>
          <cell r="E10">
            <v>0.51</v>
          </cell>
          <cell r="F10">
            <v>1.91</v>
          </cell>
          <cell r="G10">
            <v>81.25</v>
          </cell>
          <cell r="H10">
            <v>70</v>
          </cell>
          <cell r="I10">
            <v>283.6</v>
          </cell>
          <cell r="J10">
            <v>168.95</v>
          </cell>
          <cell r="K10">
            <v>98</v>
          </cell>
          <cell r="L10">
            <v>32.45</v>
          </cell>
          <cell r="M10">
            <v>23.5</v>
          </cell>
          <cell r="N10">
            <v>6.75</v>
          </cell>
        </row>
        <row r="11">
          <cell r="C11">
            <v>1.34</v>
          </cell>
          <cell r="D11">
            <v>0.69</v>
          </cell>
          <cell r="E11">
            <v>1.21</v>
          </cell>
          <cell r="F11">
            <v>2.01</v>
          </cell>
          <cell r="G11">
            <v>58</v>
          </cell>
          <cell r="H11">
            <v>85</v>
          </cell>
          <cell r="I11">
            <v>276</v>
          </cell>
          <cell r="J11">
            <v>156.55</v>
          </cell>
          <cell r="K11">
            <v>82.5</v>
          </cell>
          <cell r="L11">
            <v>35.38</v>
          </cell>
          <cell r="M11">
            <v>27.25</v>
          </cell>
          <cell r="N11">
            <v>6.4</v>
          </cell>
        </row>
        <row r="12">
          <cell r="C12">
            <v>1.07</v>
          </cell>
          <cell r="D12">
            <v>0.84</v>
          </cell>
          <cell r="E12">
            <v>15.75</v>
          </cell>
          <cell r="F12">
            <v>1.54</v>
          </cell>
          <cell r="G12">
            <v>52</v>
          </cell>
          <cell r="H12">
            <v>96.5</v>
          </cell>
          <cell r="I12">
            <v>373.25</v>
          </cell>
          <cell r="J12">
            <v>143</v>
          </cell>
          <cell r="K12">
            <v>75</v>
          </cell>
          <cell r="L12">
            <v>33.42</v>
          </cell>
          <cell r="M12">
            <v>35.38</v>
          </cell>
          <cell r="N12">
            <v>6.75</v>
          </cell>
        </row>
        <row r="13">
          <cell r="C13">
            <v>0.75</v>
          </cell>
          <cell r="D13">
            <v>8.7</v>
          </cell>
          <cell r="E13">
            <v>12.78</v>
          </cell>
          <cell r="F13">
            <v>1.25</v>
          </cell>
          <cell r="G13">
            <v>50</v>
          </cell>
          <cell r="H13">
            <v>77.5</v>
          </cell>
          <cell r="I13">
            <v>281.7</v>
          </cell>
          <cell r="J13">
            <v>111.5</v>
          </cell>
          <cell r="K13">
            <v>69</v>
          </cell>
          <cell r="L13">
            <v>27.9</v>
          </cell>
          <cell r="M13">
            <v>35.38</v>
          </cell>
          <cell r="N13">
            <v>11.2</v>
          </cell>
        </row>
        <row r="14">
          <cell r="C14">
            <v>0.67</v>
          </cell>
          <cell r="D14">
            <v>6.27</v>
          </cell>
          <cell r="E14">
            <v>12.78</v>
          </cell>
          <cell r="F14">
            <v>1.21</v>
          </cell>
          <cell r="G14">
            <v>69</v>
          </cell>
          <cell r="H14">
            <v>81.25</v>
          </cell>
          <cell r="I14">
            <v>234.8</v>
          </cell>
          <cell r="J14">
            <v>104</v>
          </cell>
          <cell r="K14">
            <v>66</v>
          </cell>
          <cell r="L14">
            <v>27.25</v>
          </cell>
          <cell r="M14">
            <v>25.95</v>
          </cell>
          <cell r="N14">
            <v>29.85</v>
          </cell>
        </row>
        <row r="15">
          <cell r="C15">
            <v>0.61</v>
          </cell>
          <cell r="D15">
            <v>2.74</v>
          </cell>
          <cell r="E15">
            <v>12.46</v>
          </cell>
          <cell r="F15">
            <v>1.02</v>
          </cell>
          <cell r="G15">
            <v>69</v>
          </cell>
          <cell r="H15">
            <v>128</v>
          </cell>
          <cell r="I15">
            <v>213.2</v>
          </cell>
          <cell r="J15">
            <v>108.5</v>
          </cell>
          <cell r="K15">
            <v>64</v>
          </cell>
          <cell r="L15">
            <v>25.95</v>
          </cell>
          <cell r="M15">
            <v>12.28</v>
          </cell>
          <cell r="N15">
            <v>33.42</v>
          </cell>
        </row>
        <row r="16">
          <cell r="C16">
            <v>0.61</v>
          </cell>
          <cell r="D16">
            <v>2.38</v>
          </cell>
          <cell r="E16">
            <v>8.43</v>
          </cell>
          <cell r="F16">
            <v>1.07</v>
          </cell>
          <cell r="G16">
            <v>76.25</v>
          </cell>
          <cell r="H16">
            <v>213.2</v>
          </cell>
          <cell r="I16">
            <v>186</v>
          </cell>
          <cell r="J16">
            <v>104</v>
          </cell>
          <cell r="K16">
            <v>59</v>
          </cell>
          <cell r="L16">
            <v>25.95</v>
          </cell>
          <cell r="M16">
            <v>11.2</v>
          </cell>
          <cell r="N16">
            <v>22.99</v>
          </cell>
        </row>
        <row r="17">
          <cell r="C17">
            <v>0.64</v>
          </cell>
          <cell r="D17">
            <v>2.74</v>
          </cell>
          <cell r="E17">
            <v>4.4</v>
          </cell>
          <cell r="F17">
            <v>1.25</v>
          </cell>
          <cell r="G17">
            <v>82.5</v>
          </cell>
          <cell r="H17">
            <v>309</v>
          </cell>
          <cell r="I17">
            <v>149</v>
          </cell>
          <cell r="J17">
            <v>91.25</v>
          </cell>
          <cell r="K17">
            <v>64</v>
          </cell>
          <cell r="L17">
            <v>25.95</v>
          </cell>
          <cell r="M17">
            <v>11.2</v>
          </cell>
          <cell r="N17">
            <v>10.66</v>
          </cell>
        </row>
        <row r="18">
          <cell r="C18">
            <v>0.53</v>
          </cell>
          <cell r="D18">
            <v>4.8</v>
          </cell>
          <cell r="E18">
            <v>4</v>
          </cell>
          <cell r="F18">
            <v>2.56</v>
          </cell>
          <cell r="G18">
            <v>85</v>
          </cell>
          <cell r="H18">
            <v>432.05</v>
          </cell>
          <cell r="I18">
            <v>120.5</v>
          </cell>
          <cell r="J18">
            <v>78.75</v>
          </cell>
          <cell r="K18">
            <v>62</v>
          </cell>
          <cell r="L18">
            <v>24.65</v>
          </cell>
          <cell r="M18">
            <v>11.74</v>
          </cell>
          <cell r="N18">
            <v>8.5</v>
          </cell>
        </row>
        <row r="20">
          <cell r="C20">
            <v>0.51</v>
          </cell>
          <cell r="D20">
            <v>4.2</v>
          </cell>
          <cell r="E20">
            <v>5</v>
          </cell>
          <cell r="F20">
            <v>2.92</v>
          </cell>
          <cell r="G20">
            <v>156.55</v>
          </cell>
          <cell r="H20">
            <v>398</v>
          </cell>
          <cell r="I20">
            <v>108.5</v>
          </cell>
          <cell r="J20">
            <v>76.25</v>
          </cell>
          <cell r="K20">
            <v>59</v>
          </cell>
          <cell r="L20">
            <v>25.95</v>
          </cell>
          <cell r="M20">
            <v>14.91</v>
          </cell>
          <cell r="N20">
            <v>6.75</v>
          </cell>
        </row>
        <row r="21">
          <cell r="C21">
            <v>0.43</v>
          </cell>
          <cell r="D21">
            <v>3.64</v>
          </cell>
          <cell r="E21">
            <v>10.38</v>
          </cell>
          <cell r="F21">
            <v>5</v>
          </cell>
          <cell r="G21">
            <v>562</v>
          </cell>
          <cell r="H21">
            <v>325</v>
          </cell>
          <cell r="I21">
            <v>95</v>
          </cell>
          <cell r="J21">
            <v>72.5</v>
          </cell>
          <cell r="K21">
            <v>56</v>
          </cell>
          <cell r="L21">
            <v>24.65</v>
          </cell>
          <cell r="M21">
            <v>17.43</v>
          </cell>
          <cell r="N21">
            <v>6.75</v>
          </cell>
        </row>
        <row r="22">
          <cell r="C22">
            <v>0.48</v>
          </cell>
          <cell r="D22">
            <v>4.2</v>
          </cell>
          <cell r="E22">
            <v>11.82</v>
          </cell>
          <cell r="F22">
            <v>8.16</v>
          </cell>
          <cell r="G22">
            <v>665.6</v>
          </cell>
          <cell r="H22">
            <v>293.1</v>
          </cell>
          <cell r="I22">
            <v>82.5</v>
          </cell>
          <cell r="J22">
            <v>73.75</v>
          </cell>
          <cell r="K22">
            <v>53</v>
          </cell>
          <cell r="L22">
            <v>24.65</v>
          </cell>
          <cell r="M22">
            <v>17.43</v>
          </cell>
          <cell r="N22">
            <v>7.45</v>
          </cell>
        </row>
        <row r="23">
          <cell r="C23">
            <v>0.4</v>
          </cell>
          <cell r="D23">
            <v>4.4</v>
          </cell>
          <cell r="E23">
            <v>10.38</v>
          </cell>
          <cell r="F23">
            <v>9.82</v>
          </cell>
          <cell r="G23">
            <v>460.25</v>
          </cell>
          <cell r="H23">
            <v>291.2</v>
          </cell>
          <cell r="I23">
            <v>73.75</v>
          </cell>
          <cell r="J23">
            <v>72.5</v>
          </cell>
          <cell r="K23">
            <v>52</v>
          </cell>
          <cell r="L23">
            <v>24</v>
          </cell>
          <cell r="M23">
            <v>15.92</v>
          </cell>
          <cell r="N23">
            <v>9.04</v>
          </cell>
        </row>
        <row r="24">
          <cell r="C24">
            <v>0.37</v>
          </cell>
          <cell r="D24">
            <v>4</v>
          </cell>
          <cell r="E24">
            <v>11.5</v>
          </cell>
          <cell r="F24">
            <v>10.1</v>
          </cell>
          <cell r="G24">
            <v>301</v>
          </cell>
          <cell r="H24">
            <v>524.5</v>
          </cell>
          <cell r="I24">
            <v>76.25</v>
          </cell>
          <cell r="J24">
            <v>71.25</v>
          </cell>
          <cell r="K24">
            <v>58</v>
          </cell>
          <cell r="L24">
            <v>23.5</v>
          </cell>
          <cell r="M24">
            <v>11.2</v>
          </cell>
          <cell r="N24">
            <v>9.04</v>
          </cell>
        </row>
        <row r="25">
          <cell r="C25">
            <v>0.29</v>
          </cell>
          <cell r="D25">
            <v>3.1</v>
          </cell>
          <cell r="E25">
            <v>9.26</v>
          </cell>
          <cell r="F25">
            <v>7.35</v>
          </cell>
          <cell r="G25">
            <v>229.25</v>
          </cell>
          <cell r="H25">
            <v>448.5</v>
          </cell>
          <cell r="I25">
            <v>67</v>
          </cell>
          <cell r="J25">
            <v>75</v>
          </cell>
          <cell r="K25">
            <v>92.5</v>
          </cell>
          <cell r="L25">
            <v>24</v>
          </cell>
          <cell r="M25">
            <v>11.74</v>
          </cell>
          <cell r="N25">
            <v>6.75</v>
          </cell>
        </row>
        <row r="26">
          <cell r="C26">
            <v>0.4</v>
          </cell>
          <cell r="D26">
            <v>1.63</v>
          </cell>
          <cell r="E26">
            <v>10.1</v>
          </cell>
          <cell r="F26">
            <v>2.2</v>
          </cell>
          <cell r="G26">
            <v>197.9</v>
          </cell>
          <cell r="H26">
            <v>448.5</v>
          </cell>
          <cell r="I26">
            <v>67</v>
          </cell>
          <cell r="J26">
            <v>86.25</v>
          </cell>
          <cell r="K26">
            <v>88.75</v>
          </cell>
          <cell r="L26">
            <v>22.49</v>
          </cell>
          <cell r="M26">
            <v>16.93</v>
          </cell>
          <cell r="N26">
            <v>5.7</v>
          </cell>
        </row>
        <row r="27">
          <cell r="C27">
            <v>0.48</v>
          </cell>
          <cell r="D27">
            <v>1.21</v>
          </cell>
          <cell r="E27">
            <v>9.26</v>
          </cell>
          <cell r="F27">
            <v>10.66</v>
          </cell>
          <cell r="G27">
            <v>172.05</v>
          </cell>
          <cell r="H27">
            <v>404.75</v>
          </cell>
          <cell r="I27">
            <v>80</v>
          </cell>
          <cell r="J27">
            <v>82.5</v>
          </cell>
          <cell r="K27">
            <v>87.5</v>
          </cell>
          <cell r="L27">
            <v>20.97</v>
          </cell>
          <cell r="M27">
            <v>21.98</v>
          </cell>
          <cell r="N27">
            <v>5</v>
          </cell>
        </row>
        <row r="28">
          <cell r="C28">
            <v>0.67</v>
          </cell>
          <cell r="D28">
            <v>1.02</v>
          </cell>
          <cell r="E28">
            <v>8.7</v>
          </cell>
          <cell r="F28">
            <v>10.38</v>
          </cell>
          <cell r="G28">
            <v>146</v>
          </cell>
          <cell r="H28">
            <v>344</v>
          </cell>
          <cell r="I28">
            <v>420.5</v>
          </cell>
          <cell r="J28">
            <v>93.75</v>
          </cell>
          <cell r="K28">
            <v>73.75</v>
          </cell>
          <cell r="L28">
            <v>20.47</v>
          </cell>
          <cell r="M28">
            <v>20.47</v>
          </cell>
          <cell r="N28">
            <v>5.7</v>
          </cell>
        </row>
        <row r="29">
          <cell r="C29">
            <v>0.53</v>
          </cell>
          <cell r="D29">
            <v>1.02</v>
          </cell>
          <cell r="E29">
            <v>8.7</v>
          </cell>
          <cell r="F29">
            <v>7.35</v>
          </cell>
          <cell r="G29">
            <v>101</v>
          </cell>
          <cell r="H29">
            <v>257</v>
          </cell>
          <cell r="I29">
            <v>704.6</v>
          </cell>
          <cell r="J29">
            <v>204.7</v>
          </cell>
          <cell r="K29">
            <v>57</v>
          </cell>
          <cell r="L29">
            <v>20.47</v>
          </cell>
          <cell r="M29">
            <v>18.45</v>
          </cell>
          <cell r="N29">
            <v>6.4</v>
          </cell>
        </row>
        <row r="31">
          <cell r="C31">
            <v>0.27</v>
          </cell>
          <cell r="D31">
            <v>1.16</v>
          </cell>
          <cell r="E31">
            <v>7.89</v>
          </cell>
          <cell r="F31">
            <v>11.22</v>
          </cell>
          <cell r="G31">
            <v>86.25</v>
          </cell>
          <cell r="H31">
            <v>251.45</v>
          </cell>
          <cell r="I31">
            <v>574.6</v>
          </cell>
          <cell r="J31">
            <v>293.1</v>
          </cell>
          <cell r="K31">
            <v>52</v>
          </cell>
          <cell r="L31">
            <v>19.96</v>
          </cell>
          <cell r="M31">
            <v>17.94</v>
          </cell>
          <cell r="N31">
            <v>4.7</v>
          </cell>
        </row>
        <row r="32">
          <cell r="C32">
            <v>0.43</v>
          </cell>
          <cell r="D32">
            <v>0.84</v>
          </cell>
          <cell r="E32">
            <v>5</v>
          </cell>
          <cell r="F32">
            <v>10.94</v>
          </cell>
          <cell r="G32">
            <v>99.5</v>
          </cell>
          <cell r="H32">
            <v>209.8</v>
          </cell>
          <cell r="I32">
            <v>587.6</v>
          </cell>
          <cell r="J32">
            <v>206.4</v>
          </cell>
          <cell r="K32">
            <v>47.08</v>
          </cell>
          <cell r="L32">
            <v>21.48</v>
          </cell>
          <cell r="M32">
            <v>15.42</v>
          </cell>
          <cell r="N32">
            <v>3.5</v>
          </cell>
        </row>
        <row r="33">
          <cell r="C33">
            <v>0.8</v>
          </cell>
          <cell r="D33">
            <v>0.77</v>
          </cell>
          <cell r="E33">
            <v>4.6</v>
          </cell>
          <cell r="F33">
            <v>10.38</v>
          </cell>
          <cell r="G33">
            <v>178.25</v>
          </cell>
          <cell r="H33">
            <v>135.5</v>
          </cell>
          <cell r="I33">
            <v>509.5</v>
          </cell>
          <cell r="J33">
            <v>156.55</v>
          </cell>
          <cell r="K33">
            <v>43.18</v>
          </cell>
          <cell r="L33">
            <v>34.4</v>
          </cell>
          <cell r="M33">
            <v>11.2</v>
          </cell>
          <cell r="N33">
            <v>3.5</v>
          </cell>
        </row>
        <row r="34">
          <cell r="C34">
            <v>0.8</v>
          </cell>
          <cell r="D34">
            <v>0.67</v>
          </cell>
          <cell r="E34">
            <v>4</v>
          </cell>
          <cell r="F34">
            <v>10.1</v>
          </cell>
          <cell r="G34">
            <v>221.85</v>
          </cell>
          <cell r="H34">
            <v>128</v>
          </cell>
          <cell r="I34">
            <v>420.5</v>
          </cell>
          <cell r="J34">
            <v>128</v>
          </cell>
          <cell r="K34">
            <v>43.18</v>
          </cell>
          <cell r="L34">
            <v>36.35</v>
          </cell>
          <cell r="M34">
            <v>9.58</v>
          </cell>
          <cell r="N34">
            <v>3.5</v>
          </cell>
        </row>
        <row r="35">
          <cell r="C35">
            <v>0.8</v>
          </cell>
          <cell r="D35">
            <v>0.67</v>
          </cell>
          <cell r="E35">
            <v>3.82</v>
          </cell>
          <cell r="F35">
            <v>72.5</v>
          </cell>
          <cell r="G35">
            <v>194.5</v>
          </cell>
          <cell r="H35">
            <v>83.75</v>
          </cell>
          <cell r="I35">
            <v>364.25</v>
          </cell>
          <cell r="J35">
            <v>102.5</v>
          </cell>
          <cell r="K35">
            <v>38.3</v>
          </cell>
          <cell r="L35">
            <v>35.38</v>
          </cell>
          <cell r="M35">
            <v>8.15</v>
          </cell>
          <cell r="N35">
            <v>2.9</v>
          </cell>
        </row>
        <row r="36">
          <cell r="C36">
            <v>0.89</v>
          </cell>
          <cell r="D36">
            <v>0.64</v>
          </cell>
          <cell r="E36">
            <v>8.16</v>
          </cell>
          <cell r="F36">
            <v>196.2</v>
          </cell>
          <cell r="G36">
            <v>144.5</v>
          </cell>
          <cell r="H36">
            <v>101</v>
          </cell>
          <cell r="I36">
            <v>333</v>
          </cell>
          <cell r="J36">
            <v>92.5</v>
          </cell>
          <cell r="K36">
            <v>36.35</v>
          </cell>
          <cell r="L36">
            <v>31.47</v>
          </cell>
          <cell r="M36">
            <v>7.1</v>
          </cell>
          <cell r="N36">
            <v>0.59</v>
          </cell>
        </row>
        <row r="37">
          <cell r="C37">
            <v>0.98</v>
          </cell>
          <cell r="D37">
            <v>0.67</v>
          </cell>
          <cell r="E37">
            <v>3.82</v>
          </cell>
          <cell r="F37">
            <v>164.3</v>
          </cell>
          <cell r="G37">
            <v>111.5</v>
          </cell>
          <cell r="H37">
            <v>225.55</v>
          </cell>
          <cell r="I37">
            <v>279.8</v>
          </cell>
          <cell r="J37">
            <v>80</v>
          </cell>
          <cell r="K37">
            <v>35.38</v>
          </cell>
          <cell r="L37">
            <v>27.25</v>
          </cell>
          <cell r="M37">
            <v>8.15</v>
          </cell>
          <cell r="N37">
            <v>7.08</v>
          </cell>
        </row>
        <row r="38">
          <cell r="C38">
            <v>0.8</v>
          </cell>
          <cell r="D38">
            <v>0.61</v>
          </cell>
          <cell r="E38">
            <v>6.27</v>
          </cell>
          <cell r="F38">
            <v>82.5</v>
          </cell>
          <cell r="G38">
            <v>95</v>
          </cell>
          <cell r="H38">
            <v>559.5</v>
          </cell>
          <cell r="I38">
            <v>339.5</v>
          </cell>
          <cell r="J38">
            <v>76.25</v>
          </cell>
          <cell r="K38">
            <v>35.38</v>
          </cell>
          <cell r="L38">
            <v>25.3</v>
          </cell>
          <cell r="M38">
            <v>6.75</v>
          </cell>
          <cell r="N38">
            <v>5.8</v>
          </cell>
        </row>
        <row r="39">
          <cell r="C39">
            <v>0.8</v>
          </cell>
          <cell r="D39">
            <v>0.53</v>
          </cell>
          <cell r="E39">
            <v>3.46</v>
          </cell>
          <cell r="F39">
            <v>64</v>
          </cell>
          <cell r="G39">
            <v>76.25</v>
          </cell>
          <cell r="H39">
            <v>637</v>
          </cell>
          <cell r="I39">
            <v>213.2</v>
          </cell>
          <cell r="J39">
            <v>75</v>
          </cell>
          <cell r="K39">
            <v>34.4</v>
          </cell>
          <cell r="L39">
            <v>25.95</v>
          </cell>
          <cell r="M39" t="str">
            <v/>
          </cell>
          <cell r="N39">
            <v>3.28</v>
          </cell>
        </row>
        <row r="40">
          <cell r="C40">
            <v>0.77</v>
          </cell>
          <cell r="D40">
            <v>0.43</v>
          </cell>
          <cell r="E40">
            <v>2.2</v>
          </cell>
          <cell r="F40">
            <v>57</v>
          </cell>
          <cell r="G40">
            <v>75</v>
          </cell>
          <cell r="H40">
            <v>362</v>
          </cell>
          <cell r="I40">
            <v>197.9</v>
          </cell>
          <cell r="J40">
            <v>83.75</v>
          </cell>
          <cell r="K40">
            <v>33.42</v>
          </cell>
          <cell r="L40">
            <v>25.95</v>
          </cell>
          <cell r="N40">
            <v>0.98</v>
          </cell>
        </row>
        <row r="41">
          <cell r="D41">
            <v>0.51</v>
          </cell>
          <cell r="F41">
            <v>63</v>
          </cell>
          <cell r="G41">
            <v>72.5</v>
          </cell>
          <cell r="I41">
            <v>204.7</v>
          </cell>
          <cell r="K41">
            <v>31.47</v>
          </cell>
          <cell r="L41">
            <v>25.95</v>
          </cell>
          <cell r="N41">
            <v>0.8</v>
          </cell>
        </row>
      </sheetData>
      <sheetData sheetId="19">
        <row r="3">
          <cell r="AG3" t="str">
            <v>Nam   Ping</v>
          </cell>
          <cell r="AH3" t="str">
            <v>Ping</v>
          </cell>
          <cell r="AI3" t="str">
            <v>Ping</v>
          </cell>
          <cell r="AJ3">
            <v>2013</v>
          </cell>
        </row>
        <row r="4">
          <cell r="AG4" t="str">
            <v>Ban Sop Soi,  Chom Thong, Chiang Mai,P.73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0.77</v>
          </cell>
          <cell r="D9">
            <v>4</v>
          </cell>
          <cell r="E9">
            <v>10.66</v>
          </cell>
          <cell r="F9">
            <v>2.56</v>
          </cell>
          <cell r="G9">
            <v>95</v>
          </cell>
          <cell r="H9">
            <v>439.1</v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C10">
            <v>0.64</v>
          </cell>
          <cell r="D10">
            <v>4</v>
          </cell>
          <cell r="E10">
            <v>0</v>
          </cell>
          <cell r="F10">
            <v>1.54</v>
          </cell>
          <cell r="G10">
            <v>85</v>
          </cell>
          <cell r="H10">
            <v>373.25</v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C11">
            <v>0.53</v>
          </cell>
          <cell r="D11">
            <v>2.74</v>
          </cell>
          <cell r="E11">
            <v>0</v>
          </cell>
          <cell r="F11">
            <v>0.89</v>
          </cell>
          <cell r="G11">
            <v>70</v>
          </cell>
          <cell r="H11">
            <v>446.15</v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</row>
        <row r="12">
          <cell r="C12">
            <v>0.51</v>
          </cell>
          <cell r="D12">
            <v>4</v>
          </cell>
          <cell r="E12">
            <v>0</v>
          </cell>
          <cell r="F12">
            <v>0.64</v>
          </cell>
          <cell r="G12">
            <v>64</v>
          </cell>
          <cell r="H12">
            <v>624</v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C13">
            <v>0.4</v>
          </cell>
          <cell r="D13">
            <v>0</v>
          </cell>
          <cell r="E13">
            <v>16.45</v>
          </cell>
          <cell r="F13">
            <v>0.53</v>
          </cell>
          <cell r="G13">
            <v>66</v>
          </cell>
          <cell r="H13">
            <v>514.5</v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  <row r="14">
          <cell r="C14">
            <v>0.61</v>
          </cell>
          <cell r="D14">
            <v>0</v>
          </cell>
          <cell r="E14">
            <v>0</v>
          </cell>
          <cell r="F14">
            <v>0.53</v>
          </cell>
          <cell r="G14">
            <v>78.75</v>
          </cell>
          <cell r="H14">
            <v>434.4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</row>
        <row r="15">
          <cell r="C15">
            <v>4.8</v>
          </cell>
          <cell r="D15">
            <v>18.2</v>
          </cell>
          <cell r="E15">
            <v>13.42</v>
          </cell>
          <cell r="F15">
            <v>0.48</v>
          </cell>
          <cell r="G15">
            <v>80</v>
          </cell>
          <cell r="H15">
            <v>327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</row>
        <row r="16">
          <cell r="C16">
            <v>10.94</v>
          </cell>
          <cell r="D16">
            <v>0</v>
          </cell>
          <cell r="E16">
            <v>12.14</v>
          </cell>
          <cell r="F16">
            <v>0.29</v>
          </cell>
          <cell r="G16">
            <v>119</v>
          </cell>
          <cell r="H16">
            <v>245.9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17">
          <cell r="C17">
            <v>13.1</v>
          </cell>
          <cell r="D17">
            <v>0</v>
          </cell>
          <cell r="E17">
            <v>0</v>
          </cell>
          <cell r="F17">
            <v>0.27</v>
          </cell>
          <cell r="G17">
            <v>113</v>
          </cell>
          <cell r="H17">
            <v>186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</row>
        <row r="18">
          <cell r="C18">
            <v>10.1</v>
          </cell>
          <cell r="D18">
            <v>18.2</v>
          </cell>
          <cell r="E18">
            <v>17.85</v>
          </cell>
          <cell r="F18">
            <v>0.69</v>
          </cell>
          <cell r="G18">
            <v>107</v>
          </cell>
          <cell r="H18">
            <v>128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  <row r="20">
          <cell r="C20">
            <v>4.4</v>
          </cell>
          <cell r="D20">
            <v>16.1</v>
          </cell>
          <cell r="E20">
            <v>15.4</v>
          </cell>
          <cell r="F20">
            <v>10.66</v>
          </cell>
          <cell r="G20">
            <v>102.5</v>
          </cell>
          <cell r="H20">
            <v>131</v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</row>
        <row r="21">
          <cell r="C21">
            <v>3.28</v>
          </cell>
          <cell r="D21">
            <v>13.1</v>
          </cell>
          <cell r="E21">
            <v>13.74</v>
          </cell>
          <cell r="F21">
            <v>13.42</v>
          </cell>
          <cell r="G21">
            <v>99.5</v>
          </cell>
          <cell r="H21">
            <v>117.5</v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</row>
        <row r="22">
          <cell r="C22">
            <v>2.2</v>
          </cell>
          <cell r="D22">
            <v>12.14</v>
          </cell>
          <cell r="E22">
            <v>13.74</v>
          </cell>
          <cell r="F22">
            <v>16.1</v>
          </cell>
          <cell r="G22">
            <v>96.5</v>
          </cell>
          <cell r="H22">
            <v>96.5</v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</row>
        <row r="23">
          <cell r="C23">
            <v>1.25</v>
          </cell>
          <cell r="D23">
            <v>10.1</v>
          </cell>
          <cell r="E23">
            <v>17.5</v>
          </cell>
          <cell r="F23">
            <v>0</v>
          </cell>
          <cell r="G23">
            <v>83.75</v>
          </cell>
          <cell r="H23">
            <v>80</v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C24">
            <v>6.81</v>
          </cell>
          <cell r="D24">
            <v>10.1</v>
          </cell>
          <cell r="E24">
            <v>0</v>
          </cell>
          <cell r="F24">
            <v>0</v>
          </cell>
          <cell r="G24">
            <v>90</v>
          </cell>
          <cell r="H24">
            <v>63</v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</row>
        <row r="25">
          <cell r="C25">
            <v>13.42</v>
          </cell>
          <cell r="D25">
            <v>9.82</v>
          </cell>
          <cell r="E25">
            <v>16.8</v>
          </cell>
          <cell r="F25">
            <v>0</v>
          </cell>
          <cell r="G25">
            <v>107</v>
          </cell>
          <cell r="H25">
            <v>90</v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C26">
            <v>13.74</v>
          </cell>
          <cell r="D26">
            <v>8.43</v>
          </cell>
          <cell r="E26">
            <v>16.8</v>
          </cell>
          <cell r="F26">
            <v>0</v>
          </cell>
          <cell r="G26">
            <v>108.5</v>
          </cell>
          <cell r="H26">
            <v>194.5</v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</row>
        <row r="27">
          <cell r="C27">
            <v>8.7</v>
          </cell>
          <cell r="D27">
            <v>7.08</v>
          </cell>
          <cell r="E27">
            <v>0</v>
          </cell>
          <cell r="F27">
            <v>17.15</v>
          </cell>
          <cell r="G27">
            <v>99.5</v>
          </cell>
          <cell r="H27">
            <v>176.7</v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</row>
        <row r="28">
          <cell r="C28">
            <v>3.64</v>
          </cell>
          <cell r="D28">
            <v>9.54</v>
          </cell>
          <cell r="E28">
            <v>0</v>
          </cell>
          <cell r="F28">
            <v>0</v>
          </cell>
          <cell r="G28">
            <v>95</v>
          </cell>
          <cell r="H28">
            <v>147.5</v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</row>
        <row r="29">
          <cell r="C29">
            <v>1.91</v>
          </cell>
          <cell r="D29">
            <v>10.38</v>
          </cell>
          <cell r="E29">
            <v>18.2</v>
          </cell>
          <cell r="F29">
            <v>0</v>
          </cell>
          <cell r="G29">
            <v>96.5</v>
          </cell>
          <cell r="H29">
            <v>155</v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</row>
        <row r="31">
          <cell r="C31">
            <v>1.21</v>
          </cell>
          <cell r="D31">
            <v>12.46</v>
          </cell>
          <cell r="E31">
            <v>13.1</v>
          </cell>
          <cell r="F31">
            <v>0</v>
          </cell>
          <cell r="G31">
            <v>99.5</v>
          </cell>
          <cell r="H31">
            <v>120.5</v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</row>
        <row r="32">
          <cell r="C32">
            <v>1.02</v>
          </cell>
          <cell r="D32">
            <v>11.22</v>
          </cell>
          <cell r="E32">
            <v>12.46</v>
          </cell>
          <cell r="F32">
            <v>0</v>
          </cell>
          <cell r="G32">
            <v>140</v>
          </cell>
          <cell r="H32">
            <v>119</v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C33">
            <v>1.25</v>
          </cell>
          <cell r="D33">
            <v>10.1</v>
          </cell>
          <cell r="E33">
            <v>11.82</v>
          </cell>
          <cell r="F33">
            <v>0</v>
          </cell>
          <cell r="G33">
            <v>128</v>
          </cell>
          <cell r="H33">
            <v>87.5</v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</row>
        <row r="34">
          <cell r="C34">
            <v>4.4</v>
          </cell>
          <cell r="D34">
            <v>9.54</v>
          </cell>
          <cell r="E34">
            <v>10.1</v>
          </cell>
          <cell r="F34">
            <v>16.45</v>
          </cell>
          <cell r="G34">
            <v>108.5</v>
          </cell>
          <cell r="H34">
            <v>83.75</v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5">
          <cell r="C35">
            <v>1.63</v>
          </cell>
          <cell r="D35">
            <v>8.7</v>
          </cell>
          <cell r="E35">
            <v>8.98</v>
          </cell>
          <cell r="F35">
            <v>68</v>
          </cell>
          <cell r="G35">
            <v>101</v>
          </cell>
          <cell r="H35">
            <v>77.5</v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C36">
            <v>1.91</v>
          </cell>
          <cell r="D36">
            <v>8.16</v>
          </cell>
          <cell r="E36">
            <v>6.81</v>
          </cell>
          <cell r="F36">
            <v>76.25</v>
          </cell>
          <cell r="G36">
            <v>92.5</v>
          </cell>
          <cell r="H36">
            <v>143</v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  <row r="37">
          <cell r="C37">
            <v>0.89</v>
          </cell>
          <cell r="D37">
            <v>6</v>
          </cell>
          <cell r="E37">
            <v>3.1</v>
          </cell>
          <cell r="F37">
            <v>77.5</v>
          </cell>
          <cell r="G37">
            <v>91.25</v>
          </cell>
          <cell r="H37">
            <v>206.4</v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</row>
        <row r="38">
          <cell r="C38">
            <v>0.67</v>
          </cell>
          <cell r="D38">
            <v>5.2</v>
          </cell>
          <cell r="E38">
            <v>4.4</v>
          </cell>
          <cell r="F38">
            <v>110</v>
          </cell>
          <cell r="G38">
            <v>146</v>
          </cell>
          <cell r="H38">
            <v>158.1</v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</row>
        <row r="39">
          <cell r="C39">
            <v>0.67</v>
          </cell>
          <cell r="D39">
            <v>6.81</v>
          </cell>
          <cell r="E39">
            <v>4</v>
          </cell>
          <cell r="F39">
            <v>123.5</v>
          </cell>
          <cell r="G39">
            <v>196.2</v>
          </cell>
          <cell r="H39">
            <v>159.65</v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</row>
        <row r="40">
          <cell r="C40">
            <v>0.98</v>
          </cell>
          <cell r="D40">
            <v>9.54</v>
          </cell>
          <cell r="E40">
            <v>3.1</v>
          </cell>
          <cell r="F40">
            <v>129.5</v>
          </cell>
          <cell r="G40">
            <v>258.9</v>
          </cell>
          <cell r="H40">
            <v>201.3</v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N40" t="str">
            <v/>
          </cell>
        </row>
        <row r="41">
          <cell r="D41">
            <v>12.46</v>
          </cell>
          <cell r="F41">
            <v>108.5</v>
          </cell>
          <cell r="G41">
            <v>309</v>
          </cell>
          <cell r="I41" t="str">
            <v/>
          </cell>
          <cell r="K41" t="str">
            <v/>
          </cell>
          <cell r="L41" t="str">
            <v/>
          </cell>
          <cell r="N41" t="str">
            <v/>
          </cell>
        </row>
      </sheetData>
      <sheetData sheetId="19">
        <row r="3">
          <cell r="AG3" t="str">
            <v>Nam   Ping</v>
          </cell>
          <cell r="AH3" t="str">
            <v>Ping</v>
          </cell>
          <cell r="AI3" t="str">
            <v>Ping</v>
          </cell>
          <cell r="AJ3">
            <v>2014</v>
          </cell>
        </row>
        <row r="4">
          <cell r="AG4" t="str">
            <v>Ban Sop Soi,  Chom Thong, Chiang Mai,P.73A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0</v>
          </cell>
          <cell r="D9">
            <v>0</v>
          </cell>
          <cell r="E9">
            <v>0</v>
          </cell>
          <cell r="F9">
            <v>82.7</v>
          </cell>
          <cell r="G9">
            <v>121.3</v>
          </cell>
          <cell r="H9">
            <v>211.7</v>
          </cell>
          <cell r="I9">
            <v>179.4</v>
          </cell>
          <cell r="J9">
            <v>147</v>
          </cell>
          <cell r="K9">
            <v>50.25</v>
          </cell>
          <cell r="L9">
            <v>18.24</v>
          </cell>
          <cell r="M9">
            <v>2.52</v>
          </cell>
          <cell r="N9">
            <v>4.14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67.5</v>
          </cell>
          <cell r="G10">
            <v>92.9</v>
          </cell>
          <cell r="H10">
            <v>167.4</v>
          </cell>
          <cell r="I10">
            <v>166.2</v>
          </cell>
          <cell r="J10">
            <v>122</v>
          </cell>
          <cell r="K10">
            <v>45.05</v>
          </cell>
          <cell r="L10">
            <v>16.98</v>
          </cell>
          <cell r="M10">
            <v>2.52</v>
          </cell>
          <cell r="N10">
            <v>3.72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44.55</v>
          </cell>
          <cell r="G11">
            <v>79.65</v>
          </cell>
          <cell r="H11">
            <v>138.6</v>
          </cell>
          <cell r="I11">
            <v>184.3</v>
          </cell>
          <cell r="J11">
            <v>116</v>
          </cell>
          <cell r="K11">
            <v>45.05</v>
          </cell>
          <cell r="L11">
            <v>13.86</v>
          </cell>
          <cell r="M11">
            <v>2.34</v>
          </cell>
          <cell r="N11">
            <v>3.72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43.5</v>
          </cell>
          <cell r="G12">
            <v>59.4</v>
          </cell>
          <cell r="H12">
            <v>125</v>
          </cell>
          <cell r="I12">
            <v>207.7</v>
          </cell>
          <cell r="J12">
            <v>108</v>
          </cell>
          <cell r="K12">
            <v>45.05</v>
          </cell>
          <cell r="L12">
            <v>14.58</v>
          </cell>
          <cell r="M12">
            <v>2.04</v>
          </cell>
          <cell r="N12">
            <v>3.72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34.05</v>
          </cell>
          <cell r="G13">
            <v>70.2</v>
          </cell>
          <cell r="H13">
            <v>110</v>
          </cell>
          <cell r="I13">
            <v>227.9</v>
          </cell>
          <cell r="J13">
            <v>98</v>
          </cell>
          <cell r="K13">
            <v>43.1</v>
          </cell>
          <cell r="L13">
            <v>17.82</v>
          </cell>
          <cell r="M13">
            <v>2.46</v>
          </cell>
          <cell r="N13">
            <v>3.72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30.4</v>
          </cell>
          <cell r="G14">
            <v>115</v>
          </cell>
          <cell r="H14">
            <v>112</v>
          </cell>
          <cell r="I14">
            <v>242</v>
          </cell>
          <cell r="J14">
            <v>85.5</v>
          </cell>
          <cell r="K14">
            <v>38.18</v>
          </cell>
          <cell r="L14">
            <v>18.24</v>
          </cell>
          <cell r="M14">
            <v>2.52</v>
          </cell>
          <cell r="N14">
            <v>3.72</v>
          </cell>
        </row>
        <row r="15">
          <cell r="C15">
            <v>0</v>
          </cell>
          <cell r="D15">
            <v>0</v>
          </cell>
          <cell r="E15">
            <v>0.84</v>
          </cell>
          <cell r="F15">
            <v>28.45</v>
          </cell>
          <cell r="G15">
            <v>104.8</v>
          </cell>
          <cell r="H15">
            <v>99</v>
          </cell>
          <cell r="I15">
            <v>223.85</v>
          </cell>
          <cell r="J15">
            <v>79.8</v>
          </cell>
          <cell r="K15">
            <v>37.6</v>
          </cell>
          <cell r="L15">
            <v>18.24</v>
          </cell>
          <cell r="M15">
            <v>2.34</v>
          </cell>
          <cell r="N15">
            <v>3.72</v>
          </cell>
        </row>
        <row r="16">
          <cell r="C16">
            <v>0</v>
          </cell>
          <cell r="D16">
            <v>0</v>
          </cell>
          <cell r="E16">
            <v>28.45</v>
          </cell>
          <cell r="F16">
            <v>25.2</v>
          </cell>
          <cell r="G16">
            <v>133.9</v>
          </cell>
          <cell r="H16">
            <v>93.1</v>
          </cell>
          <cell r="I16">
            <v>211.7</v>
          </cell>
          <cell r="J16">
            <v>73.6</v>
          </cell>
          <cell r="K16">
            <v>38.18</v>
          </cell>
          <cell r="L16">
            <v>18.24</v>
          </cell>
          <cell r="M16">
            <v>1.8</v>
          </cell>
          <cell r="N16">
            <v>3.72</v>
          </cell>
        </row>
        <row r="17">
          <cell r="C17">
            <v>0</v>
          </cell>
          <cell r="D17">
            <v>0</v>
          </cell>
          <cell r="E17">
            <v>10.8</v>
          </cell>
          <cell r="F17">
            <v>34.05</v>
          </cell>
          <cell r="G17">
            <v>87.8</v>
          </cell>
          <cell r="H17">
            <v>113</v>
          </cell>
          <cell r="I17">
            <v>183</v>
          </cell>
          <cell r="J17">
            <v>70.4</v>
          </cell>
          <cell r="K17">
            <v>37.6</v>
          </cell>
          <cell r="L17">
            <v>18.66</v>
          </cell>
          <cell r="M17">
            <v>1.98</v>
          </cell>
          <cell r="N17">
            <v>3.72</v>
          </cell>
        </row>
        <row r="18">
          <cell r="C18">
            <v>0</v>
          </cell>
          <cell r="D18">
            <v>0</v>
          </cell>
          <cell r="E18">
            <v>7.93</v>
          </cell>
          <cell r="F18">
            <v>52.95</v>
          </cell>
          <cell r="G18">
            <v>56.7</v>
          </cell>
          <cell r="H18">
            <v>149.4</v>
          </cell>
          <cell r="I18">
            <v>157.8</v>
          </cell>
          <cell r="J18">
            <v>80.75</v>
          </cell>
          <cell r="K18">
            <v>37.02</v>
          </cell>
          <cell r="L18">
            <v>20.48</v>
          </cell>
          <cell r="M18">
            <v>2.46</v>
          </cell>
          <cell r="N18">
            <v>3.72</v>
          </cell>
        </row>
        <row r="20">
          <cell r="C20">
            <v>0</v>
          </cell>
          <cell r="D20">
            <v>0</v>
          </cell>
          <cell r="E20">
            <v>6.63</v>
          </cell>
          <cell r="F20">
            <v>78.3</v>
          </cell>
          <cell r="G20">
            <v>46.65</v>
          </cell>
          <cell r="H20">
            <v>145.8</v>
          </cell>
          <cell r="I20">
            <v>122</v>
          </cell>
          <cell r="J20">
            <v>171</v>
          </cell>
          <cell r="K20">
            <v>35.86</v>
          </cell>
          <cell r="L20">
            <v>28.81</v>
          </cell>
          <cell r="M20">
            <v>2.52</v>
          </cell>
          <cell r="N20">
            <v>3.72</v>
          </cell>
        </row>
        <row r="21">
          <cell r="C21">
            <v>0</v>
          </cell>
          <cell r="D21">
            <v>0</v>
          </cell>
          <cell r="E21">
            <v>9.36</v>
          </cell>
          <cell r="F21">
            <v>91.2</v>
          </cell>
          <cell r="G21">
            <v>37.2</v>
          </cell>
          <cell r="H21">
            <v>243.5</v>
          </cell>
          <cell r="I21">
            <v>110</v>
          </cell>
          <cell r="J21">
            <v>292.35</v>
          </cell>
          <cell r="K21">
            <v>34.7</v>
          </cell>
          <cell r="L21">
            <v>23.91</v>
          </cell>
          <cell r="M21">
            <v>2.52</v>
          </cell>
          <cell r="N21">
            <v>2.76</v>
          </cell>
        </row>
        <row r="22">
          <cell r="C22">
            <v>0</v>
          </cell>
          <cell r="D22">
            <v>0</v>
          </cell>
          <cell r="E22">
            <v>9.77</v>
          </cell>
          <cell r="F22">
            <v>86.1</v>
          </cell>
          <cell r="G22">
            <v>25.85</v>
          </cell>
          <cell r="H22">
            <v>496</v>
          </cell>
          <cell r="I22">
            <v>161.4</v>
          </cell>
          <cell r="J22">
            <v>266</v>
          </cell>
          <cell r="K22">
            <v>32.54</v>
          </cell>
          <cell r="L22">
            <v>22.93</v>
          </cell>
          <cell r="M22">
            <v>2.52</v>
          </cell>
          <cell r="N22">
            <v>0.26</v>
          </cell>
        </row>
        <row r="23">
          <cell r="C23">
            <v>0</v>
          </cell>
          <cell r="D23">
            <v>0</v>
          </cell>
          <cell r="E23">
            <v>8.13</v>
          </cell>
          <cell r="F23">
            <v>64.8</v>
          </cell>
          <cell r="G23">
            <v>23.25</v>
          </cell>
          <cell r="H23">
            <v>596.8</v>
          </cell>
          <cell r="I23">
            <v>156.6</v>
          </cell>
          <cell r="J23">
            <v>185.6</v>
          </cell>
          <cell r="K23">
            <v>31.46</v>
          </cell>
          <cell r="L23">
            <v>24.4</v>
          </cell>
          <cell r="M23">
            <v>2.34</v>
          </cell>
          <cell r="N23">
            <v>1.92</v>
          </cell>
        </row>
        <row r="24">
          <cell r="C24">
            <v>0</v>
          </cell>
          <cell r="D24">
            <v>0</v>
          </cell>
          <cell r="E24">
            <v>7.31</v>
          </cell>
          <cell r="F24">
            <v>47.7</v>
          </cell>
          <cell r="G24">
            <v>84.55</v>
          </cell>
          <cell r="H24">
            <v>633.6</v>
          </cell>
          <cell r="I24">
            <v>166.2</v>
          </cell>
          <cell r="J24">
            <v>151.8</v>
          </cell>
          <cell r="K24">
            <v>30.38</v>
          </cell>
          <cell r="L24">
            <v>32.54</v>
          </cell>
          <cell r="M24">
            <v>1.92</v>
          </cell>
          <cell r="N24">
            <v>1.86</v>
          </cell>
        </row>
        <row r="25">
          <cell r="C25">
            <v>0</v>
          </cell>
          <cell r="D25">
            <v>0</v>
          </cell>
          <cell r="E25">
            <v>7.1</v>
          </cell>
          <cell r="F25">
            <v>41.4</v>
          </cell>
          <cell r="G25">
            <v>88.35</v>
          </cell>
          <cell r="H25">
            <v>454.55</v>
          </cell>
          <cell r="I25">
            <v>130</v>
          </cell>
          <cell r="J25">
            <v>190.8</v>
          </cell>
          <cell r="K25">
            <v>27.83</v>
          </cell>
          <cell r="L25">
            <v>50.9</v>
          </cell>
          <cell r="M25">
            <v>1.98</v>
          </cell>
          <cell r="N25">
            <v>1.32</v>
          </cell>
        </row>
        <row r="26">
          <cell r="C26">
            <v>0</v>
          </cell>
          <cell r="D26">
            <v>0</v>
          </cell>
          <cell r="E26">
            <v>6.81</v>
          </cell>
          <cell r="F26">
            <v>33</v>
          </cell>
          <cell r="G26">
            <v>81.7</v>
          </cell>
          <cell r="H26">
            <v>392.8</v>
          </cell>
          <cell r="I26">
            <v>131</v>
          </cell>
          <cell r="J26">
            <v>99</v>
          </cell>
          <cell r="K26">
            <v>27.83</v>
          </cell>
          <cell r="L26">
            <v>36.44</v>
          </cell>
          <cell r="M26">
            <v>2.46</v>
          </cell>
          <cell r="N26">
            <v>1.32</v>
          </cell>
        </row>
        <row r="27">
          <cell r="C27">
            <v>0</v>
          </cell>
          <cell r="D27">
            <v>0</v>
          </cell>
          <cell r="E27">
            <v>8.74</v>
          </cell>
          <cell r="F27">
            <v>19.1</v>
          </cell>
          <cell r="G27">
            <v>77.9</v>
          </cell>
          <cell r="H27">
            <v>412.95</v>
          </cell>
          <cell r="I27">
            <v>118</v>
          </cell>
          <cell r="J27">
            <v>102</v>
          </cell>
          <cell r="K27">
            <v>27.83</v>
          </cell>
          <cell r="L27">
            <v>37.02</v>
          </cell>
          <cell r="M27">
            <v>2.52</v>
          </cell>
          <cell r="N27">
            <v>1.32</v>
          </cell>
        </row>
        <row r="28">
          <cell r="C28">
            <v>0</v>
          </cell>
          <cell r="D28">
            <v>0</v>
          </cell>
          <cell r="E28">
            <v>9.36</v>
          </cell>
          <cell r="F28">
            <v>13.7</v>
          </cell>
          <cell r="G28">
            <v>76</v>
          </cell>
          <cell r="H28">
            <v>462.35</v>
          </cell>
          <cell r="I28">
            <v>108</v>
          </cell>
          <cell r="J28">
            <v>87.4</v>
          </cell>
          <cell r="K28">
            <v>27.83</v>
          </cell>
          <cell r="L28">
            <v>24.89</v>
          </cell>
          <cell r="M28">
            <v>2.52</v>
          </cell>
          <cell r="N28">
            <v>1.32</v>
          </cell>
        </row>
        <row r="29">
          <cell r="C29">
            <v>0</v>
          </cell>
          <cell r="D29">
            <v>0</v>
          </cell>
          <cell r="E29">
            <v>26.5</v>
          </cell>
          <cell r="F29">
            <v>11.45</v>
          </cell>
          <cell r="G29">
            <v>74.4</v>
          </cell>
          <cell r="H29">
            <v>490</v>
          </cell>
          <cell r="I29">
            <v>101</v>
          </cell>
          <cell r="J29">
            <v>79.8</v>
          </cell>
          <cell r="K29">
            <v>26.36</v>
          </cell>
          <cell r="L29">
            <v>22.44</v>
          </cell>
          <cell r="M29">
            <v>3</v>
          </cell>
          <cell r="N29">
            <v>1.86</v>
          </cell>
        </row>
        <row r="31">
          <cell r="C31">
            <v>0</v>
          </cell>
          <cell r="D31">
            <v>0</v>
          </cell>
          <cell r="E31">
            <v>24.55</v>
          </cell>
          <cell r="F31">
            <v>10.18</v>
          </cell>
          <cell r="G31">
            <v>79.8</v>
          </cell>
          <cell r="H31">
            <v>420.35</v>
          </cell>
          <cell r="I31">
            <v>96</v>
          </cell>
          <cell r="J31">
            <v>72</v>
          </cell>
          <cell r="K31">
            <v>22.93</v>
          </cell>
          <cell r="L31">
            <v>24.4</v>
          </cell>
          <cell r="M31">
            <v>4.86</v>
          </cell>
          <cell r="N31">
            <v>3.54</v>
          </cell>
        </row>
        <row r="32">
          <cell r="C32">
            <v>0</v>
          </cell>
          <cell r="D32">
            <v>0</v>
          </cell>
          <cell r="E32">
            <v>23.9</v>
          </cell>
          <cell r="F32">
            <v>16.4</v>
          </cell>
          <cell r="G32">
            <v>135</v>
          </cell>
          <cell r="H32">
            <v>438.95</v>
          </cell>
          <cell r="I32">
            <v>89.3</v>
          </cell>
          <cell r="J32">
            <v>64.8</v>
          </cell>
          <cell r="K32">
            <v>33.62</v>
          </cell>
          <cell r="L32">
            <v>27.34</v>
          </cell>
          <cell r="M32">
            <v>4.92</v>
          </cell>
          <cell r="N32">
            <v>2.4</v>
          </cell>
        </row>
        <row r="33">
          <cell r="C33">
            <v>0</v>
          </cell>
          <cell r="D33">
            <v>0</v>
          </cell>
          <cell r="E33">
            <v>12.35</v>
          </cell>
          <cell r="F33">
            <v>79.65</v>
          </cell>
          <cell r="G33">
            <v>162.6</v>
          </cell>
          <cell r="H33">
            <v>456.5</v>
          </cell>
          <cell r="I33">
            <v>79.8</v>
          </cell>
          <cell r="J33">
            <v>62.4</v>
          </cell>
          <cell r="K33">
            <v>24.4</v>
          </cell>
          <cell r="L33">
            <v>21.46</v>
          </cell>
          <cell r="M33">
            <v>4.92</v>
          </cell>
          <cell r="N33">
            <v>1.74</v>
          </cell>
        </row>
        <row r="34">
          <cell r="C34">
            <v>0</v>
          </cell>
          <cell r="D34">
            <v>0</v>
          </cell>
          <cell r="E34">
            <v>13.7</v>
          </cell>
          <cell r="F34">
            <v>144.4</v>
          </cell>
          <cell r="G34">
            <v>144.6</v>
          </cell>
          <cell r="H34">
            <v>260</v>
          </cell>
          <cell r="I34">
            <v>72</v>
          </cell>
          <cell r="J34">
            <v>62.4</v>
          </cell>
          <cell r="K34">
            <v>23.42</v>
          </cell>
          <cell r="L34">
            <v>18.66</v>
          </cell>
          <cell r="M34">
            <v>4.8</v>
          </cell>
          <cell r="N34">
            <v>5.1</v>
          </cell>
        </row>
        <row r="35">
          <cell r="C35">
            <v>0</v>
          </cell>
          <cell r="D35">
            <v>0</v>
          </cell>
          <cell r="E35">
            <v>42.45</v>
          </cell>
          <cell r="F35">
            <v>178.2</v>
          </cell>
          <cell r="G35">
            <v>156.6</v>
          </cell>
          <cell r="H35">
            <v>221.15</v>
          </cell>
          <cell r="I35">
            <v>68.8</v>
          </cell>
          <cell r="J35">
            <v>60.8</v>
          </cell>
          <cell r="K35">
            <v>22.93</v>
          </cell>
          <cell r="L35">
            <v>29.84</v>
          </cell>
          <cell r="M35">
            <v>4.32</v>
          </cell>
          <cell r="N35">
            <v>6.09</v>
          </cell>
        </row>
        <row r="36">
          <cell r="C36">
            <v>0</v>
          </cell>
          <cell r="D36">
            <v>0</v>
          </cell>
          <cell r="E36">
            <v>30.4</v>
          </cell>
          <cell r="F36">
            <v>157</v>
          </cell>
          <cell r="G36">
            <v>154.2</v>
          </cell>
          <cell r="H36">
            <v>266</v>
          </cell>
          <cell r="I36">
            <v>76</v>
          </cell>
          <cell r="J36">
            <v>58.05</v>
          </cell>
          <cell r="K36">
            <v>20.97</v>
          </cell>
          <cell r="L36">
            <v>19.99</v>
          </cell>
          <cell r="M36">
            <v>4.32</v>
          </cell>
          <cell r="N36">
            <v>6.63</v>
          </cell>
        </row>
        <row r="37">
          <cell r="C37">
            <v>0</v>
          </cell>
          <cell r="D37">
            <v>0</v>
          </cell>
          <cell r="E37">
            <v>79.65</v>
          </cell>
          <cell r="F37">
            <v>98</v>
          </cell>
          <cell r="G37">
            <v>197.3</v>
          </cell>
          <cell r="H37">
            <v>269.1</v>
          </cell>
          <cell r="I37">
            <v>127</v>
          </cell>
          <cell r="J37">
            <v>57.4</v>
          </cell>
          <cell r="K37">
            <v>18.24</v>
          </cell>
          <cell r="L37">
            <v>18.24</v>
          </cell>
          <cell r="M37">
            <v>4.32</v>
          </cell>
          <cell r="N37">
            <v>5.55</v>
          </cell>
        </row>
        <row r="38">
          <cell r="C38">
            <v>0</v>
          </cell>
          <cell r="D38">
            <v>0</v>
          </cell>
          <cell r="E38">
            <v>68.85</v>
          </cell>
          <cell r="F38">
            <v>72.9</v>
          </cell>
          <cell r="G38">
            <v>209</v>
          </cell>
          <cell r="H38">
            <v>283.05</v>
          </cell>
          <cell r="I38">
            <v>108</v>
          </cell>
          <cell r="J38">
            <v>56.75</v>
          </cell>
          <cell r="K38">
            <v>18.24</v>
          </cell>
          <cell r="L38">
            <v>18.24</v>
          </cell>
          <cell r="M38">
            <v>4.32</v>
          </cell>
          <cell r="N38">
            <v>4.68</v>
          </cell>
        </row>
        <row r="39">
          <cell r="C39">
            <v>0</v>
          </cell>
          <cell r="D39">
            <v>0</v>
          </cell>
          <cell r="E39">
            <v>33</v>
          </cell>
          <cell r="F39">
            <v>58.05</v>
          </cell>
          <cell r="G39">
            <v>207.7</v>
          </cell>
          <cell r="H39">
            <v>211.7</v>
          </cell>
          <cell r="I39">
            <v>135</v>
          </cell>
          <cell r="J39">
            <v>58.05</v>
          </cell>
          <cell r="K39">
            <v>18.24</v>
          </cell>
          <cell r="L39">
            <v>16.56</v>
          </cell>
          <cell r="M39" t="str">
            <v/>
          </cell>
          <cell r="N39">
            <v>3.6</v>
          </cell>
        </row>
        <row r="40">
          <cell r="C40">
            <v>0</v>
          </cell>
          <cell r="D40">
            <v>0</v>
          </cell>
          <cell r="E40">
            <v>35.1</v>
          </cell>
          <cell r="F40">
            <v>84.4</v>
          </cell>
          <cell r="G40">
            <v>236</v>
          </cell>
          <cell r="H40">
            <v>177</v>
          </cell>
          <cell r="I40">
            <v>179.4</v>
          </cell>
          <cell r="J40">
            <v>58.05</v>
          </cell>
          <cell r="K40">
            <v>18.24</v>
          </cell>
          <cell r="L40">
            <v>11.7</v>
          </cell>
          <cell r="N40">
            <v>11.9</v>
          </cell>
        </row>
        <row r="41">
          <cell r="D41">
            <v>0</v>
          </cell>
          <cell r="F41">
            <v>115</v>
          </cell>
          <cell r="G41">
            <v>230.6</v>
          </cell>
          <cell r="I41">
            <v>175.8</v>
          </cell>
          <cell r="K41">
            <v>18.24</v>
          </cell>
          <cell r="L41">
            <v>2.46</v>
          </cell>
          <cell r="N41">
            <v>6.81</v>
          </cell>
        </row>
      </sheetData>
      <sheetData sheetId="19">
        <row r="3">
          <cell r="AG3" t="str">
            <v>Mae Nam  Ping</v>
          </cell>
          <cell r="AH3" t="str">
            <v>Ping</v>
          </cell>
          <cell r="AI3" t="str">
            <v>Ping</v>
          </cell>
          <cell r="AJ3">
            <v>2016</v>
          </cell>
        </row>
        <row r="4">
          <cell r="AG4" t="str">
            <v>Ban Pac,  Chom Thong, Chiang Mai,P.73A</v>
          </cell>
        </row>
        <row r="7">
          <cell r="C7">
            <v>2016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0.48</v>
          </cell>
          <cell r="D9">
            <v>0.26</v>
          </cell>
          <cell r="E9">
            <v>159.6</v>
          </cell>
          <cell r="F9">
            <v>3.35</v>
          </cell>
          <cell r="G9">
            <v>65.28</v>
          </cell>
          <cell r="H9">
            <v>319</v>
          </cell>
          <cell r="I9">
            <v>125.75</v>
          </cell>
          <cell r="J9">
            <v>331</v>
          </cell>
          <cell r="K9">
            <v>40.95</v>
          </cell>
          <cell r="L9">
            <v>46.3</v>
          </cell>
          <cell r="M9">
            <v>0.37</v>
          </cell>
          <cell r="N9">
            <v>0.19</v>
          </cell>
        </row>
        <row r="10">
          <cell r="C10">
            <v>0.18</v>
          </cell>
          <cell r="D10">
            <v>0.25</v>
          </cell>
          <cell r="E10">
            <v>269</v>
          </cell>
          <cell r="F10">
            <v>2.84</v>
          </cell>
          <cell r="G10">
            <v>54.6</v>
          </cell>
          <cell r="H10">
            <v>311.85</v>
          </cell>
          <cell r="I10">
            <v>76.9</v>
          </cell>
          <cell r="J10">
            <v>315.4</v>
          </cell>
          <cell r="K10">
            <v>45.15</v>
          </cell>
          <cell r="L10">
            <v>43.4</v>
          </cell>
          <cell r="M10">
            <v>0.37</v>
          </cell>
          <cell r="N10">
            <v>0.26</v>
          </cell>
        </row>
        <row r="11">
          <cell r="C11">
            <v>0.17</v>
          </cell>
          <cell r="D11">
            <v>0.23</v>
          </cell>
          <cell r="E11">
            <v>154.2</v>
          </cell>
          <cell r="F11">
            <v>3.2</v>
          </cell>
          <cell r="G11">
            <v>45.9</v>
          </cell>
          <cell r="H11">
            <v>270</v>
          </cell>
          <cell r="I11">
            <v>56.8</v>
          </cell>
          <cell r="J11">
            <v>264</v>
          </cell>
          <cell r="K11">
            <v>43.75</v>
          </cell>
          <cell r="L11">
            <v>34.3</v>
          </cell>
          <cell r="M11">
            <v>0.37</v>
          </cell>
          <cell r="N11">
            <v>0.27</v>
          </cell>
        </row>
        <row r="12">
          <cell r="C12">
            <v>0.14</v>
          </cell>
          <cell r="D12">
            <v>0.18</v>
          </cell>
          <cell r="E12">
            <v>100.7</v>
          </cell>
          <cell r="F12">
            <v>2</v>
          </cell>
          <cell r="G12">
            <v>37.18</v>
          </cell>
          <cell r="H12">
            <v>216</v>
          </cell>
          <cell r="I12">
            <v>261</v>
          </cell>
          <cell r="J12">
            <v>108.25</v>
          </cell>
          <cell r="K12">
            <v>44.8</v>
          </cell>
          <cell r="L12">
            <v>33.4</v>
          </cell>
          <cell r="M12">
            <v>0.49</v>
          </cell>
          <cell r="N12">
            <v>0.27</v>
          </cell>
        </row>
        <row r="13">
          <cell r="C13">
            <v>0.14</v>
          </cell>
          <cell r="D13">
            <v>0.18</v>
          </cell>
          <cell r="E13">
            <v>76.13</v>
          </cell>
          <cell r="F13">
            <v>0.9</v>
          </cell>
          <cell r="G13">
            <v>57.35</v>
          </cell>
          <cell r="H13">
            <v>79.22</v>
          </cell>
          <cell r="I13">
            <v>348.2</v>
          </cell>
          <cell r="J13">
            <v>100.7</v>
          </cell>
          <cell r="K13">
            <v>42</v>
          </cell>
          <cell r="L13">
            <v>38.5</v>
          </cell>
          <cell r="M13">
            <v>0.35</v>
          </cell>
          <cell r="N13">
            <v>0.27</v>
          </cell>
        </row>
        <row r="14">
          <cell r="C14">
            <v>0.14</v>
          </cell>
          <cell r="D14">
            <v>0.18</v>
          </cell>
          <cell r="E14">
            <v>57.9</v>
          </cell>
          <cell r="F14">
            <v>1.88</v>
          </cell>
          <cell r="G14">
            <v>41.3</v>
          </cell>
          <cell r="H14">
            <v>61.2</v>
          </cell>
          <cell r="I14">
            <v>520.9</v>
          </cell>
          <cell r="J14">
            <v>92.65</v>
          </cell>
          <cell r="K14">
            <v>37.18</v>
          </cell>
          <cell r="L14">
            <v>33.4</v>
          </cell>
          <cell r="M14">
            <v>0.29</v>
          </cell>
          <cell r="N14">
            <v>0.24</v>
          </cell>
        </row>
        <row r="15">
          <cell r="C15">
            <v>0.14</v>
          </cell>
          <cell r="D15">
            <v>0.17</v>
          </cell>
          <cell r="E15">
            <v>56.25</v>
          </cell>
          <cell r="F15">
            <v>0.62</v>
          </cell>
          <cell r="G15">
            <v>45.15</v>
          </cell>
          <cell r="H15">
            <v>224.5</v>
          </cell>
          <cell r="I15">
            <v>541.75</v>
          </cell>
          <cell r="J15">
            <v>76.9</v>
          </cell>
          <cell r="K15">
            <v>37.18</v>
          </cell>
          <cell r="L15">
            <v>31.3</v>
          </cell>
          <cell r="M15">
            <v>0.41</v>
          </cell>
          <cell r="N15">
            <v>0.18</v>
          </cell>
        </row>
        <row r="16">
          <cell r="C16">
            <v>0.14</v>
          </cell>
          <cell r="D16">
            <v>0.19</v>
          </cell>
          <cell r="E16">
            <v>43.05</v>
          </cell>
          <cell r="F16">
            <v>0.66</v>
          </cell>
          <cell r="G16">
            <v>56.8</v>
          </cell>
          <cell r="H16">
            <v>334.6</v>
          </cell>
          <cell r="I16">
            <v>458.3</v>
          </cell>
          <cell r="J16">
            <v>71.48</v>
          </cell>
          <cell r="K16">
            <v>37.51</v>
          </cell>
          <cell r="L16">
            <v>31.3</v>
          </cell>
          <cell r="M16">
            <v>0.37</v>
          </cell>
          <cell r="N16">
            <v>0.18</v>
          </cell>
        </row>
        <row r="17">
          <cell r="C17">
            <v>0.14</v>
          </cell>
          <cell r="D17">
            <v>0.24</v>
          </cell>
          <cell r="E17">
            <v>59</v>
          </cell>
          <cell r="F17">
            <v>0.82</v>
          </cell>
          <cell r="G17">
            <v>52.7</v>
          </cell>
          <cell r="H17">
            <v>299.2</v>
          </cell>
          <cell r="I17">
            <v>390.5</v>
          </cell>
          <cell r="J17">
            <v>77.67</v>
          </cell>
          <cell r="K17">
            <v>36.52</v>
          </cell>
          <cell r="L17">
            <v>31.3</v>
          </cell>
          <cell r="M17">
            <v>0.37</v>
          </cell>
          <cell r="N17">
            <v>0.18</v>
          </cell>
        </row>
        <row r="18">
          <cell r="C18">
            <v>0.14</v>
          </cell>
          <cell r="D18">
            <v>0.25</v>
          </cell>
          <cell r="E18">
            <v>264</v>
          </cell>
          <cell r="F18">
            <v>0.84</v>
          </cell>
          <cell r="G18">
            <v>64.5</v>
          </cell>
          <cell r="H18">
            <v>307.25</v>
          </cell>
          <cell r="I18">
            <v>307.25</v>
          </cell>
          <cell r="J18">
            <v>74.57</v>
          </cell>
          <cell r="K18">
            <v>34.3</v>
          </cell>
          <cell r="L18">
            <v>31.3</v>
          </cell>
          <cell r="M18">
            <v>0.37</v>
          </cell>
          <cell r="N18">
            <v>0.18</v>
          </cell>
        </row>
        <row r="20">
          <cell r="C20">
            <v>0.14</v>
          </cell>
          <cell r="D20">
            <v>0.2</v>
          </cell>
          <cell r="E20">
            <v>134.5</v>
          </cell>
          <cell r="F20">
            <v>0.84</v>
          </cell>
          <cell r="G20">
            <v>55.7</v>
          </cell>
          <cell r="H20">
            <v>310.7</v>
          </cell>
          <cell r="I20">
            <v>410.5</v>
          </cell>
          <cell r="J20">
            <v>71.48</v>
          </cell>
          <cell r="K20">
            <v>36.52</v>
          </cell>
          <cell r="L20">
            <v>31</v>
          </cell>
          <cell r="M20">
            <v>0.37</v>
          </cell>
          <cell r="N20">
            <v>0.18</v>
          </cell>
        </row>
        <row r="21">
          <cell r="C21">
            <v>0.14</v>
          </cell>
          <cell r="D21">
            <v>0.14</v>
          </cell>
          <cell r="E21">
            <v>91.5</v>
          </cell>
          <cell r="F21">
            <v>0.84</v>
          </cell>
          <cell r="G21">
            <v>56.8</v>
          </cell>
          <cell r="H21">
            <v>101.85</v>
          </cell>
          <cell r="I21">
            <v>458.3</v>
          </cell>
          <cell r="J21">
            <v>76.13</v>
          </cell>
          <cell r="K21">
            <v>36.19</v>
          </cell>
          <cell r="L21">
            <v>30.1</v>
          </cell>
          <cell r="M21">
            <v>0.32</v>
          </cell>
          <cell r="N21">
            <v>0.18</v>
          </cell>
        </row>
        <row r="22">
          <cell r="C22">
            <v>0.14</v>
          </cell>
          <cell r="D22">
            <v>0.15</v>
          </cell>
          <cell r="E22">
            <v>64.5</v>
          </cell>
          <cell r="F22">
            <v>1.06</v>
          </cell>
          <cell r="G22">
            <v>43.05</v>
          </cell>
          <cell r="H22">
            <v>104.75</v>
          </cell>
          <cell r="I22">
            <v>555.4</v>
          </cell>
          <cell r="J22">
            <v>67.6</v>
          </cell>
          <cell r="K22">
            <v>34.3</v>
          </cell>
          <cell r="L22">
            <v>28.33</v>
          </cell>
          <cell r="M22">
            <v>0.18</v>
          </cell>
          <cell r="N22">
            <v>0.18</v>
          </cell>
        </row>
        <row r="23">
          <cell r="C23">
            <v>0.14</v>
          </cell>
          <cell r="D23">
            <v>27.75</v>
          </cell>
          <cell r="E23">
            <v>65.28</v>
          </cell>
          <cell r="F23">
            <v>2.78</v>
          </cell>
          <cell r="G23">
            <v>47.5</v>
          </cell>
          <cell r="H23">
            <v>70.7</v>
          </cell>
          <cell r="I23">
            <v>520.9</v>
          </cell>
          <cell r="J23">
            <v>59.55</v>
          </cell>
          <cell r="K23">
            <v>34.3</v>
          </cell>
          <cell r="L23">
            <v>28.33</v>
          </cell>
          <cell r="M23">
            <v>0.18</v>
          </cell>
          <cell r="N23">
            <v>0.18</v>
          </cell>
        </row>
        <row r="24">
          <cell r="C24">
            <v>0.14</v>
          </cell>
          <cell r="D24">
            <v>73.8</v>
          </cell>
          <cell r="E24">
            <v>77.67</v>
          </cell>
          <cell r="F24">
            <v>2.48</v>
          </cell>
          <cell r="G24">
            <v>118.75</v>
          </cell>
          <cell r="H24">
            <v>88.05</v>
          </cell>
          <cell r="I24">
            <v>475.75</v>
          </cell>
          <cell r="J24">
            <v>52.3</v>
          </cell>
          <cell r="K24">
            <v>34.3</v>
          </cell>
          <cell r="L24">
            <v>28.33</v>
          </cell>
          <cell r="M24">
            <v>0.2</v>
          </cell>
          <cell r="N24">
            <v>0.18</v>
          </cell>
        </row>
        <row r="25">
          <cell r="C25">
            <v>0.14</v>
          </cell>
          <cell r="D25">
            <v>20.02</v>
          </cell>
          <cell r="E25">
            <v>60.1</v>
          </cell>
          <cell r="F25">
            <v>2.9</v>
          </cell>
          <cell r="G25">
            <v>42.35</v>
          </cell>
          <cell r="H25">
            <v>72.25</v>
          </cell>
          <cell r="I25">
            <v>419.8</v>
          </cell>
          <cell r="J25">
            <v>52.3</v>
          </cell>
          <cell r="K25">
            <v>32.5</v>
          </cell>
          <cell r="L25">
            <v>27.75</v>
          </cell>
          <cell r="M25">
            <v>0.26</v>
          </cell>
          <cell r="N25">
            <v>0.15</v>
          </cell>
        </row>
        <row r="26">
          <cell r="C26">
            <v>0.14</v>
          </cell>
          <cell r="D26">
            <v>50.3</v>
          </cell>
          <cell r="E26">
            <v>57.9</v>
          </cell>
          <cell r="F26">
            <v>2.81</v>
          </cell>
          <cell r="G26">
            <v>62.3</v>
          </cell>
          <cell r="H26">
            <v>252</v>
          </cell>
          <cell r="I26">
            <v>513.5</v>
          </cell>
          <cell r="J26">
            <v>52.3</v>
          </cell>
          <cell r="K26">
            <v>28.33</v>
          </cell>
          <cell r="L26">
            <v>25.74</v>
          </cell>
          <cell r="M26">
            <v>0.23</v>
          </cell>
          <cell r="N26">
            <v>0.09</v>
          </cell>
        </row>
        <row r="27">
          <cell r="C27">
            <v>0.14</v>
          </cell>
          <cell r="D27">
            <v>315.4</v>
          </cell>
          <cell r="E27">
            <v>56.25</v>
          </cell>
          <cell r="F27">
            <v>3.17</v>
          </cell>
          <cell r="G27">
            <v>115.25</v>
          </cell>
          <cell r="H27">
            <v>498.7</v>
          </cell>
          <cell r="I27">
            <v>692</v>
          </cell>
          <cell r="J27">
            <v>52.3</v>
          </cell>
          <cell r="K27">
            <v>28.33</v>
          </cell>
          <cell r="L27">
            <v>26.3</v>
          </cell>
          <cell r="M27">
            <v>0.18</v>
          </cell>
          <cell r="N27">
            <v>0.09</v>
          </cell>
        </row>
        <row r="28">
          <cell r="C28">
            <v>0.14</v>
          </cell>
          <cell r="D28">
            <v>359.4</v>
          </cell>
          <cell r="E28">
            <v>48.3</v>
          </cell>
          <cell r="F28">
            <v>2.93</v>
          </cell>
          <cell r="G28">
            <v>253</v>
          </cell>
          <cell r="H28">
            <v>477.5</v>
          </cell>
          <cell r="I28">
            <v>601.75</v>
          </cell>
          <cell r="J28">
            <v>53.1</v>
          </cell>
          <cell r="K28">
            <v>28.33</v>
          </cell>
          <cell r="L28">
            <v>25.46</v>
          </cell>
          <cell r="M28">
            <v>0.18</v>
          </cell>
          <cell r="N28">
            <v>0.09</v>
          </cell>
        </row>
        <row r="29">
          <cell r="C29">
            <v>0.14</v>
          </cell>
          <cell r="D29">
            <v>299.2</v>
          </cell>
          <cell r="E29">
            <v>41.38</v>
          </cell>
          <cell r="F29">
            <v>259</v>
          </cell>
          <cell r="G29">
            <v>259</v>
          </cell>
          <cell r="H29">
            <v>360.8</v>
          </cell>
          <cell r="I29">
            <v>437.9</v>
          </cell>
          <cell r="J29">
            <v>62.85</v>
          </cell>
          <cell r="K29">
            <v>28.91</v>
          </cell>
          <cell r="L29">
            <v>25.46</v>
          </cell>
          <cell r="M29">
            <v>0.18</v>
          </cell>
          <cell r="N29">
            <v>0.09</v>
          </cell>
        </row>
        <row r="31">
          <cell r="C31">
            <v>0.14</v>
          </cell>
          <cell r="D31">
            <v>344</v>
          </cell>
          <cell r="E31">
            <v>34.6</v>
          </cell>
          <cell r="F31">
            <v>233</v>
          </cell>
          <cell r="G31">
            <v>278</v>
          </cell>
          <cell r="H31">
            <v>256</v>
          </cell>
          <cell r="I31">
            <v>338.4</v>
          </cell>
          <cell r="J31">
            <v>51.5</v>
          </cell>
          <cell r="K31">
            <v>31</v>
          </cell>
          <cell r="L31">
            <v>25.46</v>
          </cell>
          <cell r="M31">
            <v>0.18</v>
          </cell>
          <cell r="N31">
            <v>0.09</v>
          </cell>
        </row>
        <row r="32">
          <cell r="C32">
            <v>0.14</v>
          </cell>
          <cell r="D32">
            <v>257</v>
          </cell>
          <cell r="E32">
            <v>19.5</v>
          </cell>
          <cell r="F32">
            <v>207.5</v>
          </cell>
          <cell r="G32">
            <v>353.8</v>
          </cell>
          <cell r="H32">
            <v>313</v>
          </cell>
          <cell r="I32">
            <v>345.4</v>
          </cell>
          <cell r="J32">
            <v>53.1</v>
          </cell>
          <cell r="K32">
            <v>31.3</v>
          </cell>
          <cell r="L32">
            <v>25.46</v>
          </cell>
          <cell r="M32">
            <v>0.18</v>
          </cell>
          <cell r="N32">
            <v>0.09</v>
          </cell>
        </row>
        <row r="33">
          <cell r="C33">
            <v>0.15</v>
          </cell>
          <cell r="D33">
            <v>42.35</v>
          </cell>
          <cell r="E33">
            <v>0.32</v>
          </cell>
          <cell r="F33">
            <v>308.4</v>
          </cell>
          <cell r="G33">
            <v>278</v>
          </cell>
          <cell r="H33">
            <v>296.9</v>
          </cell>
          <cell r="I33">
            <v>339.8</v>
          </cell>
          <cell r="J33">
            <v>57.9</v>
          </cell>
          <cell r="K33">
            <v>31.3</v>
          </cell>
          <cell r="L33">
            <v>25.46</v>
          </cell>
          <cell r="M33">
            <v>0.18</v>
          </cell>
          <cell r="N33">
            <v>0.09</v>
          </cell>
        </row>
        <row r="34">
          <cell r="C34">
            <v>0.37</v>
          </cell>
          <cell r="D34">
            <v>53.5</v>
          </cell>
          <cell r="E34">
            <v>1.04</v>
          </cell>
          <cell r="F34">
            <v>368</v>
          </cell>
          <cell r="G34">
            <v>366.5</v>
          </cell>
          <cell r="H34">
            <v>117</v>
          </cell>
          <cell r="I34">
            <v>393.5</v>
          </cell>
          <cell r="J34">
            <v>57.35</v>
          </cell>
          <cell r="K34">
            <v>29.8</v>
          </cell>
          <cell r="L34">
            <v>25.46</v>
          </cell>
          <cell r="M34">
            <v>0.18</v>
          </cell>
          <cell r="N34">
            <v>0.09</v>
          </cell>
        </row>
        <row r="35">
          <cell r="C35">
            <v>0.29</v>
          </cell>
          <cell r="D35">
            <v>68.38</v>
          </cell>
          <cell r="E35">
            <v>1</v>
          </cell>
          <cell r="F35">
            <v>345.4</v>
          </cell>
          <cell r="G35">
            <v>282</v>
          </cell>
          <cell r="H35">
            <v>73.8</v>
          </cell>
          <cell r="I35">
            <v>415.15</v>
          </cell>
          <cell r="J35">
            <v>57.35</v>
          </cell>
          <cell r="K35">
            <v>25.46</v>
          </cell>
          <cell r="L35">
            <v>25.46</v>
          </cell>
          <cell r="M35">
            <v>0.18</v>
          </cell>
          <cell r="N35">
            <v>0.09</v>
          </cell>
        </row>
        <row r="36">
          <cell r="C36">
            <v>1.85</v>
          </cell>
          <cell r="D36">
            <v>51.5</v>
          </cell>
          <cell r="E36">
            <v>1.04</v>
          </cell>
          <cell r="F36">
            <v>321.4</v>
          </cell>
          <cell r="G36">
            <v>286</v>
          </cell>
          <cell r="H36">
            <v>99.55</v>
          </cell>
          <cell r="I36">
            <v>549.55</v>
          </cell>
          <cell r="J36">
            <v>61.2</v>
          </cell>
          <cell r="K36">
            <v>25.46</v>
          </cell>
          <cell r="L36">
            <v>25.46</v>
          </cell>
          <cell r="M36">
            <v>0.18</v>
          </cell>
          <cell r="N36">
            <v>0.09</v>
          </cell>
        </row>
        <row r="37">
          <cell r="C37">
            <v>0.96</v>
          </cell>
          <cell r="D37">
            <v>129.25</v>
          </cell>
          <cell r="E37">
            <v>0.94</v>
          </cell>
          <cell r="F37">
            <v>335.8</v>
          </cell>
          <cell r="G37">
            <v>113.5</v>
          </cell>
          <cell r="H37">
            <v>80</v>
          </cell>
          <cell r="I37">
            <v>358</v>
          </cell>
          <cell r="J37">
            <v>59.55</v>
          </cell>
          <cell r="K37">
            <v>25.46</v>
          </cell>
          <cell r="L37">
            <v>25.46</v>
          </cell>
          <cell r="M37">
            <v>0.18</v>
          </cell>
          <cell r="N37">
            <v>0.09</v>
          </cell>
        </row>
        <row r="38">
          <cell r="C38">
            <v>0.36</v>
          </cell>
          <cell r="D38">
            <v>82.3</v>
          </cell>
          <cell r="E38">
            <v>0.76</v>
          </cell>
          <cell r="F38">
            <v>317.8</v>
          </cell>
          <cell r="G38">
            <v>111.75</v>
          </cell>
          <cell r="H38">
            <v>337</v>
          </cell>
          <cell r="I38">
            <v>436.2</v>
          </cell>
          <cell r="J38">
            <v>43.75</v>
          </cell>
          <cell r="K38">
            <v>25.46</v>
          </cell>
          <cell r="L38">
            <v>25.46</v>
          </cell>
          <cell r="M38">
            <v>0.18</v>
          </cell>
          <cell r="N38">
            <v>0.09</v>
          </cell>
        </row>
        <row r="39">
          <cell r="C39">
            <v>0.28</v>
          </cell>
          <cell r="D39">
            <v>103</v>
          </cell>
          <cell r="E39">
            <v>0.72</v>
          </cell>
          <cell r="F39">
            <v>321.4</v>
          </cell>
          <cell r="G39">
            <v>288</v>
          </cell>
          <cell r="H39">
            <v>140.7</v>
          </cell>
          <cell r="I39">
            <v>316.6</v>
          </cell>
          <cell r="J39">
            <v>41.3</v>
          </cell>
          <cell r="K39">
            <v>26.02</v>
          </cell>
          <cell r="L39">
            <v>25.46</v>
          </cell>
          <cell r="M39" t="str">
            <v/>
          </cell>
          <cell r="N39">
            <v>0.09</v>
          </cell>
        </row>
        <row r="40">
          <cell r="C40">
            <v>0.26</v>
          </cell>
          <cell r="D40">
            <v>76.13</v>
          </cell>
          <cell r="E40">
            <v>0.92</v>
          </cell>
          <cell r="F40">
            <v>302.65</v>
          </cell>
          <cell r="G40">
            <v>308.4</v>
          </cell>
          <cell r="H40">
            <v>67.6</v>
          </cell>
          <cell r="I40">
            <v>310.7</v>
          </cell>
          <cell r="J40">
            <v>43.4</v>
          </cell>
          <cell r="K40">
            <v>33.7</v>
          </cell>
          <cell r="L40">
            <v>24.9</v>
          </cell>
          <cell r="N40">
            <v>0.09</v>
          </cell>
        </row>
        <row r="41">
          <cell r="D41">
            <v>256</v>
          </cell>
          <cell r="F41">
            <v>323.8</v>
          </cell>
          <cell r="G41">
            <v>290</v>
          </cell>
          <cell r="I41">
            <v>387.5</v>
          </cell>
          <cell r="K41">
            <v>47.5</v>
          </cell>
          <cell r="L41">
            <v>22.69</v>
          </cell>
          <cell r="N41">
            <v>0.07</v>
          </cell>
        </row>
      </sheetData>
      <sheetData sheetId="19">
        <row r="3">
          <cell r="AG3" t="str">
            <v>Nam   Ping</v>
          </cell>
          <cell r="AH3" t="str">
            <v>Ping</v>
          </cell>
          <cell r="AI3" t="str">
            <v>Ping</v>
          </cell>
          <cell r="AJ3">
            <v>2017</v>
          </cell>
        </row>
        <row r="4">
          <cell r="AG4" t="str">
            <v>Ban Pac,  Chom Thong, Chiang Mai,P.73A</v>
          </cell>
        </row>
        <row r="7">
          <cell r="C7">
            <v>2017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0.04</v>
          </cell>
          <cell r="D9">
            <v>0.18</v>
          </cell>
          <cell r="E9">
            <v>129.09</v>
          </cell>
          <cell r="F9">
            <v>90.17</v>
          </cell>
          <cell r="G9">
            <v>268.2</v>
          </cell>
          <cell r="H9">
            <v>61.5</v>
          </cell>
          <cell r="I9">
            <v>158.52</v>
          </cell>
          <cell r="J9">
            <v>201.6</v>
          </cell>
          <cell r="K9">
            <v>0.54</v>
          </cell>
          <cell r="L9">
            <v>0.24</v>
          </cell>
          <cell r="M9">
            <v>0.24</v>
          </cell>
          <cell r="N9">
            <v>0.18</v>
          </cell>
        </row>
        <row r="10">
          <cell r="C10">
            <v>0.04</v>
          </cell>
          <cell r="D10">
            <v>0.23</v>
          </cell>
          <cell r="E10">
            <v>144.88</v>
          </cell>
          <cell r="F10">
            <v>63.62</v>
          </cell>
          <cell r="G10">
            <v>156.04</v>
          </cell>
          <cell r="H10">
            <v>53.14</v>
          </cell>
          <cell r="I10">
            <v>153.56</v>
          </cell>
          <cell r="J10">
            <v>138.68</v>
          </cell>
          <cell r="K10">
            <v>0.56</v>
          </cell>
          <cell r="L10">
            <v>0.26</v>
          </cell>
          <cell r="M10">
            <v>0.24</v>
          </cell>
          <cell r="N10">
            <v>0.18</v>
          </cell>
        </row>
        <row r="11">
          <cell r="C11">
            <v>0.04</v>
          </cell>
          <cell r="D11">
            <v>0.98</v>
          </cell>
          <cell r="E11">
            <v>141.16</v>
          </cell>
          <cell r="F11">
            <v>58.32</v>
          </cell>
          <cell r="G11">
            <v>60.44</v>
          </cell>
          <cell r="H11">
            <v>53.14</v>
          </cell>
          <cell r="I11">
            <v>424.55</v>
          </cell>
          <cell r="J11">
            <v>126.72</v>
          </cell>
          <cell r="K11">
            <v>0.56</v>
          </cell>
          <cell r="L11">
            <v>0.28</v>
          </cell>
          <cell r="M11">
            <v>0.24</v>
          </cell>
          <cell r="N11">
            <v>0.18</v>
          </cell>
        </row>
        <row r="12">
          <cell r="C12">
            <v>0.04</v>
          </cell>
          <cell r="D12">
            <v>1.72</v>
          </cell>
          <cell r="E12">
            <v>127.9</v>
          </cell>
          <cell r="F12">
            <v>16.44</v>
          </cell>
          <cell r="G12">
            <v>120.8</v>
          </cell>
          <cell r="H12">
            <v>56.2</v>
          </cell>
          <cell r="I12">
            <v>591.9</v>
          </cell>
          <cell r="J12">
            <v>121.98</v>
          </cell>
          <cell r="K12">
            <v>0.42</v>
          </cell>
          <cell r="L12">
            <v>0.28</v>
          </cell>
          <cell r="M12">
            <v>0.24</v>
          </cell>
          <cell r="N12">
            <v>0.18</v>
          </cell>
        </row>
        <row r="13">
          <cell r="C13">
            <v>0.04</v>
          </cell>
          <cell r="D13">
            <v>1.74</v>
          </cell>
          <cell r="E13">
            <v>112.5</v>
          </cell>
          <cell r="F13">
            <v>18.76</v>
          </cell>
          <cell r="G13">
            <v>51.1</v>
          </cell>
          <cell r="H13">
            <v>69.02</v>
          </cell>
          <cell r="I13">
            <v>520.2</v>
          </cell>
          <cell r="J13">
            <v>119.61</v>
          </cell>
          <cell r="K13">
            <v>0.28</v>
          </cell>
          <cell r="L13">
            <v>0.28</v>
          </cell>
          <cell r="M13">
            <v>0.24</v>
          </cell>
          <cell r="N13">
            <v>0.18</v>
          </cell>
        </row>
        <row r="14">
          <cell r="C14">
            <v>0.04</v>
          </cell>
          <cell r="D14">
            <v>1.38</v>
          </cell>
          <cell r="E14">
            <v>105.45</v>
          </cell>
          <cell r="F14">
            <v>16.44</v>
          </cell>
          <cell r="G14">
            <v>79.01</v>
          </cell>
          <cell r="H14">
            <v>62.56</v>
          </cell>
          <cell r="I14">
            <v>365</v>
          </cell>
          <cell r="J14">
            <v>91.35</v>
          </cell>
          <cell r="K14">
            <v>0.28</v>
          </cell>
          <cell r="L14">
            <v>0.28</v>
          </cell>
          <cell r="M14">
            <v>0.24</v>
          </cell>
          <cell r="N14">
            <v>0.17</v>
          </cell>
        </row>
        <row r="15">
          <cell r="C15">
            <v>0.04</v>
          </cell>
          <cell r="D15">
            <v>0.56</v>
          </cell>
          <cell r="E15">
            <v>96.05</v>
          </cell>
          <cell r="F15">
            <v>33.08</v>
          </cell>
          <cell r="G15">
            <v>81.23</v>
          </cell>
          <cell r="H15">
            <v>53.14</v>
          </cell>
          <cell r="I15">
            <v>217</v>
          </cell>
          <cell r="J15">
            <v>43.51</v>
          </cell>
          <cell r="K15">
            <v>0.3</v>
          </cell>
          <cell r="L15">
            <v>0.28</v>
          </cell>
          <cell r="M15">
            <v>0.24</v>
          </cell>
          <cell r="N15">
            <v>0.14</v>
          </cell>
        </row>
        <row r="16">
          <cell r="C16">
            <v>0.04</v>
          </cell>
          <cell r="D16">
            <v>0.56</v>
          </cell>
          <cell r="E16">
            <v>94.88</v>
          </cell>
          <cell r="F16">
            <v>23.8</v>
          </cell>
          <cell r="G16">
            <v>82.34</v>
          </cell>
          <cell r="H16">
            <v>53.14</v>
          </cell>
          <cell r="I16">
            <v>149.84</v>
          </cell>
          <cell r="J16">
            <v>43.51</v>
          </cell>
          <cell r="K16">
            <v>0.38</v>
          </cell>
          <cell r="L16">
            <v>0.3</v>
          </cell>
          <cell r="M16">
            <v>0.24</v>
          </cell>
          <cell r="N16">
            <v>0.14</v>
          </cell>
        </row>
        <row r="17">
          <cell r="C17">
            <v>0.13</v>
          </cell>
          <cell r="D17">
            <v>0.56</v>
          </cell>
          <cell r="E17">
            <v>92.53</v>
          </cell>
          <cell r="F17">
            <v>16.88</v>
          </cell>
          <cell r="G17">
            <v>58.32</v>
          </cell>
          <cell r="H17">
            <v>53.14</v>
          </cell>
          <cell r="I17">
            <v>236.6</v>
          </cell>
          <cell r="J17">
            <v>35.39</v>
          </cell>
          <cell r="K17">
            <v>0.36</v>
          </cell>
          <cell r="L17">
            <v>0.38</v>
          </cell>
          <cell r="M17">
            <v>0.24</v>
          </cell>
          <cell r="N17">
            <v>0.14</v>
          </cell>
        </row>
        <row r="18">
          <cell r="C18">
            <v>0.05</v>
          </cell>
          <cell r="D18">
            <v>0.86</v>
          </cell>
          <cell r="E18">
            <v>73.46</v>
          </cell>
          <cell r="F18">
            <v>16.88</v>
          </cell>
          <cell r="G18">
            <v>21</v>
          </cell>
          <cell r="H18">
            <v>92.53</v>
          </cell>
          <cell r="I18">
            <v>179.2</v>
          </cell>
          <cell r="J18">
            <v>16.88</v>
          </cell>
          <cell r="K18">
            <v>0.31</v>
          </cell>
          <cell r="L18">
            <v>0.39</v>
          </cell>
          <cell r="M18">
            <v>0.24</v>
          </cell>
          <cell r="N18">
            <v>0.14</v>
          </cell>
        </row>
        <row r="20">
          <cell r="C20">
            <v>0.04</v>
          </cell>
          <cell r="D20">
            <v>1.36</v>
          </cell>
          <cell r="E20">
            <v>73.46</v>
          </cell>
          <cell r="F20">
            <v>16.88</v>
          </cell>
          <cell r="G20">
            <v>75.68</v>
          </cell>
          <cell r="H20">
            <v>119.61</v>
          </cell>
          <cell r="I20">
            <v>119.61</v>
          </cell>
          <cell r="J20">
            <v>21</v>
          </cell>
          <cell r="K20">
            <v>0.38</v>
          </cell>
          <cell r="L20">
            <v>0.39</v>
          </cell>
          <cell r="M20">
            <v>0.24</v>
          </cell>
          <cell r="N20">
            <v>0.14</v>
          </cell>
        </row>
        <row r="21">
          <cell r="C21">
            <v>0.04</v>
          </cell>
          <cell r="D21">
            <v>0.88</v>
          </cell>
          <cell r="E21">
            <v>62.56</v>
          </cell>
          <cell r="F21">
            <v>16.88</v>
          </cell>
          <cell r="G21">
            <v>56.2</v>
          </cell>
          <cell r="H21">
            <v>80.12</v>
          </cell>
          <cell r="I21">
            <v>149.84</v>
          </cell>
          <cell r="J21">
            <v>84.56</v>
          </cell>
          <cell r="K21">
            <v>0.39</v>
          </cell>
          <cell r="L21">
            <v>0.39</v>
          </cell>
          <cell r="M21">
            <v>0.24</v>
          </cell>
          <cell r="N21">
            <v>0.14</v>
          </cell>
        </row>
        <row r="22">
          <cell r="C22">
            <v>0.05</v>
          </cell>
          <cell r="D22">
            <v>1.72</v>
          </cell>
          <cell r="E22">
            <v>70.13</v>
          </cell>
          <cell r="F22">
            <v>16.88</v>
          </cell>
          <cell r="G22">
            <v>65.74</v>
          </cell>
          <cell r="H22">
            <v>53.14</v>
          </cell>
          <cell r="I22">
            <v>154.8</v>
          </cell>
          <cell r="J22">
            <v>40.19</v>
          </cell>
          <cell r="K22">
            <v>0.36</v>
          </cell>
          <cell r="L22">
            <v>0.39</v>
          </cell>
          <cell r="M22">
            <v>0.22</v>
          </cell>
          <cell r="N22">
            <v>0.14</v>
          </cell>
        </row>
        <row r="23">
          <cell r="C23">
            <v>0.08</v>
          </cell>
          <cell r="D23">
            <v>1.74</v>
          </cell>
          <cell r="E23">
            <v>87.89</v>
          </cell>
          <cell r="F23">
            <v>16.88</v>
          </cell>
          <cell r="G23">
            <v>32.31</v>
          </cell>
          <cell r="H23">
            <v>53.14</v>
          </cell>
          <cell r="I23">
            <v>179.2</v>
          </cell>
          <cell r="J23">
            <v>103.1</v>
          </cell>
          <cell r="K23">
            <v>0.28</v>
          </cell>
          <cell r="L23">
            <v>0.39</v>
          </cell>
          <cell r="M23">
            <v>0.18</v>
          </cell>
          <cell r="N23">
            <v>0.14</v>
          </cell>
        </row>
        <row r="24">
          <cell r="C24">
            <v>0.08</v>
          </cell>
          <cell r="D24">
            <v>1.74</v>
          </cell>
          <cell r="E24">
            <v>84.56</v>
          </cell>
          <cell r="F24">
            <v>16.88</v>
          </cell>
          <cell r="G24">
            <v>36.16</v>
          </cell>
          <cell r="H24">
            <v>67.91</v>
          </cell>
          <cell r="I24">
            <v>125.53</v>
          </cell>
          <cell r="J24">
            <v>110.15</v>
          </cell>
          <cell r="K24">
            <v>0.3</v>
          </cell>
          <cell r="L24">
            <v>0.39</v>
          </cell>
          <cell r="M24">
            <v>0.18</v>
          </cell>
          <cell r="N24">
            <v>0.14</v>
          </cell>
        </row>
        <row r="25">
          <cell r="C25">
            <v>0.08</v>
          </cell>
          <cell r="D25">
            <v>1.2</v>
          </cell>
          <cell r="E25">
            <v>83.45</v>
          </cell>
          <cell r="F25">
            <v>16.88</v>
          </cell>
          <cell r="G25">
            <v>22.68</v>
          </cell>
          <cell r="H25">
            <v>70.13</v>
          </cell>
          <cell r="I25">
            <v>143.64</v>
          </cell>
          <cell r="J25">
            <v>69.02</v>
          </cell>
          <cell r="K25">
            <v>0.38</v>
          </cell>
          <cell r="L25">
            <v>0.39</v>
          </cell>
          <cell r="M25">
            <v>0.18</v>
          </cell>
          <cell r="N25">
            <v>0.14</v>
          </cell>
        </row>
        <row r="26">
          <cell r="C26">
            <v>0.04</v>
          </cell>
          <cell r="D26">
            <v>0.29</v>
          </cell>
          <cell r="E26">
            <v>73.46</v>
          </cell>
          <cell r="F26">
            <v>18.2</v>
          </cell>
          <cell r="G26">
            <v>36.16</v>
          </cell>
          <cell r="H26">
            <v>58.32</v>
          </cell>
          <cell r="I26">
            <v>64.68</v>
          </cell>
          <cell r="J26">
            <v>123.17</v>
          </cell>
          <cell r="K26">
            <v>0.36</v>
          </cell>
          <cell r="L26">
            <v>0.39</v>
          </cell>
          <cell r="M26">
            <v>0.18</v>
          </cell>
          <cell r="N26">
            <v>0.11</v>
          </cell>
        </row>
        <row r="27">
          <cell r="C27">
            <v>0.04</v>
          </cell>
          <cell r="D27">
            <v>0.28</v>
          </cell>
          <cell r="E27">
            <v>60.44</v>
          </cell>
          <cell r="F27">
            <v>80.12</v>
          </cell>
          <cell r="G27">
            <v>70.13</v>
          </cell>
          <cell r="H27">
            <v>71.24</v>
          </cell>
          <cell r="I27">
            <v>92.53</v>
          </cell>
          <cell r="J27">
            <v>127.9</v>
          </cell>
          <cell r="K27">
            <v>0.28</v>
          </cell>
          <cell r="L27">
            <v>0.38</v>
          </cell>
          <cell r="M27">
            <v>0.18</v>
          </cell>
          <cell r="N27">
            <v>0.04</v>
          </cell>
        </row>
        <row r="28">
          <cell r="C28">
            <v>0.04</v>
          </cell>
          <cell r="D28">
            <v>0.27</v>
          </cell>
          <cell r="E28">
            <v>28.76</v>
          </cell>
          <cell r="F28">
            <v>139.92</v>
          </cell>
          <cell r="G28">
            <v>359</v>
          </cell>
          <cell r="H28">
            <v>62.56</v>
          </cell>
          <cell r="I28">
            <v>82.34</v>
          </cell>
          <cell r="J28">
            <v>63.62</v>
          </cell>
          <cell r="K28">
            <v>0.28</v>
          </cell>
          <cell r="L28">
            <v>0.39</v>
          </cell>
          <cell r="M28">
            <v>0.18</v>
          </cell>
          <cell r="N28">
            <v>0.04</v>
          </cell>
        </row>
        <row r="29">
          <cell r="C29">
            <v>0.04</v>
          </cell>
          <cell r="D29">
            <v>0.24</v>
          </cell>
          <cell r="E29">
            <v>28.14</v>
          </cell>
          <cell r="F29">
            <v>255.15</v>
          </cell>
          <cell r="G29">
            <v>441.6</v>
          </cell>
          <cell r="H29">
            <v>163.8</v>
          </cell>
          <cell r="I29">
            <v>82.34</v>
          </cell>
          <cell r="J29">
            <v>72.35</v>
          </cell>
          <cell r="K29">
            <v>0.28</v>
          </cell>
          <cell r="L29">
            <v>0.39</v>
          </cell>
          <cell r="M29">
            <v>0.18</v>
          </cell>
          <cell r="N29">
            <v>0.04</v>
          </cell>
        </row>
        <row r="31">
          <cell r="C31">
            <v>0.04</v>
          </cell>
          <cell r="D31">
            <v>0.24</v>
          </cell>
          <cell r="E31">
            <v>28.14</v>
          </cell>
          <cell r="F31">
            <v>287.05</v>
          </cell>
          <cell r="G31">
            <v>321.85</v>
          </cell>
          <cell r="H31">
            <v>147.36</v>
          </cell>
          <cell r="I31">
            <v>49.06</v>
          </cell>
          <cell r="J31">
            <v>69.02</v>
          </cell>
          <cell r="K31">
            <v>0.28</v>
          </cell>
          <cell r="L31">
            <v>0.39</v>
          </cell>
          <cell r="M31">
            <v>0.18</v>
          </cell>
          <cell r="N31">
            <v>0.04</v>
          </cell>
        </row>
        <row r="32">
          <cell r="C32">
            <v>0.09</v>
          </cell>
          <cell r="D32">
            <v>0.24</v>
          </cell>
          <cell r="E32">
            <v>29.38</v>
          </cell>
          <cell r="F32">
            <v>266.75</v>
          </cell>
          <cell r="G32">
            <v>198.8</v>
          </cell>
          <cell r="H32">
            <v>165.2</v>
          </cell>
          <cell r="I32">
            <v>53.14</v>
          </cell>
          <cell r="J32">
            <v>28.14</v>
          </cell>
          <cell r="K32">
            <v>0.28</v>
          </cell>
          <cell r="L32">
            <v>0.39</v>
          </cell>
          <cell r="M32">
            <v>0.18</v>
          </cell>
          <cell r="N32">
            <v>0.04</v>
          </cell>
        </row>
        <row r="33">
          <cell r="C33">
            <v>0.23</v>
          </cell>
          <cell r="D33">
            <v>18.76</v>
          </cell>
          <cell r="E33">
            <v>34.62</v>
          </cell>
          <cell r="F33">
            <v>184.8</v>
          </cell>
          <cell r="G33">
            <v>153.56</v>
          </cell>
          <cell r="H33">
            <v>82.34</v>
          </cell>
          <cell r="I33">
            <v>75.68</v>
          </cell>
          <cell r="J33">
            <v>52.12</v>
          </cell>
          <cell r="K33">
            <v>0.28</v>
          </cell>
          <cell r="L33">
            <v>0.39</v>
          </cell>
          <cell r="M33">
            <v>0.18</v>
          </cell>
          <cell r="N33">
            <v>0.04</v>
          </cell>
        </row>
        <row r="34">
          <cell r="C34">
            <v>0.24</v>
          </cell>
          <cell r="D34">
            <v>31.54</v>
          </cell>
          <cell r="E34">
            <v>35.39</v>
          </cell>
          <cell r="F34">
            <v>196</v>
          </cell>
          <cell r="G34">
            <v>96.05</v>
          </cell>
          <cell r="H34">
            <v>63.62</v>
          </cell>
          <cell r="I34">
            <v>383</v>
          </cell>
          <cell r="J34">
            <v>39.36</v>
          </cell>
          <cell r="K34">
            <v>0.28</v>
          </cell>
          <cell r="L34">
            <v>0.39</v>
          </cell>
          <cell r="M34">
            <v>0.18</v>
          </cell>
          <cell r="N34">
            <v>0.04</v>
          </cell>
        </row>
        <row r="35">
          <cell r="C35">
            <v>0.24</v>
          </cell>
          <cell r="D35">
            <v>173.6</v>
          </cell>
          <cell r="E35">
            <v>35.39</v>
          </cell>
          <cell r="F35">
            <v>116.06</v>
          </cell>
          <cell r="G35">
            <v>117.24</v>
          </cell>
          <cell r="H35">
            <v>63.62</v>
          </cell>
          <cell r="I35">
            <v>714.3</v>
          </cell>
          <cell r="J35">
            <v>36.16</v>
          </cell>
          <cell r="K35">
            <v>0.28</v>
          </cell>
          <cell r="L35">
            <v>0.39</v>
          </cell>
          <cell r="M35">
            <v>0.18</v>
          </cell>
          <cell r="N35">
            <v>0.04</v>
          </cell>
        </row>
        <row r="36">
          <cell r="C36">
            <v>0.24</v>
          </cell>
          <cell r="D36">
            <v>133.83</v>
          </cell>
          <cell r="E36">
            <v>35.39</v>
          </cell>
          <cell r="F36">
            <v>74.57</v>
          </cell>
          <cell r="G36">
            <v>44.34</v>
          </cell>
          <cell r="H36">
            <v>58.32</v>
          </cell>
          <cell r="I36">
            <v>624.9</v>
          </cell>
          <cell r="J36">
            <v>31.54</v>
          </cell>
          <cell r="K36">
            <v>0.28</v>
          </cell>
          <cell r="L36">
            <v>0.39</v>
          </cell>
          <cell r="M36">
            <v>0.18</v>
          </cell>
          <cell r="N36">
            <v>0.04</v>
          </cell>
        </row>
        <row r="37">
          <cell r="C37">
            <v>0.24</v>
          </cell>
          <cell r="D37">
            <v>48.04</v>
          </cell>
          <cell r="E37">
            <v>35.39</v>
          </cell>
          <cell r="F37">
            <v>74.57</v>
          </cell>
          <cell r="G37">
            <v>104.28</v>
          </cell>
          <cell r="H37">
            <v>40.19</v>
          </cell>
          <cell r="I37">
            <v>392</v>
          </cell>
          <cell r="J37">
            <v>22.12</v>
          </cell>
          <cell r="K37">
            <v>0.28</v>
          </cell>
          <cell r="L37">
            <v>0.42</v>
          </cell>
          <cell r="M37">
            <v>0.18</v>
          </cell>
          <cell r="N37">
            <v>0.04</v>
          </cell>
        </row>
        <row r="38">
          <cell r="C38">
            <v>0.24</v>
          </cell>
          <cell r="D38">
            <v>110.15</v>
          </cell>
          <cell r="E38">
            <v>36.93</v>
          </cell>
          <cell r="F38">
            <v>74.57</v>
          </cell>
          <cell r="G38">
            <v>61.5</v>
          </cell>
          <cell r="H38">
            <v>36.16</v>
          </cell>
          <cell r="I38">
            <v>289.95</v>
          </cell>
          <cell r="J38">
            <v>0.39</v>
          </cell>
          <cell r="K38">
            <v>0.27</v>
          </cell>
          <cell r="L38">
            <v>0.39</v>
          </cell>
          <cell r="M38">
            <v>0.18</v>
          </cell>
          <cell r="N38">
            <v>0.04</v>
          </cell>
        </row>
        <row r="39">
          <cell r="C39">
            <v>0.24</v>
          </cell>
          <cell r="D39">
            <v>112.5</v>
          </cell>
          <cell r="E39">
            <v>86.78</v>
          </cell>
          <cell r="F39">
            <v>100.75</v>
          </cell>
          <cell r="G39">
            <v>64.68</v>
          </cell>
          <cell r="H39">
            <v>51.1</v>
          </cell>
          <cell r="I39">
            <v>207.2</v>
          </cell>
          <cell r="J39">
            <v>0.42</v>
          </cell>
          <cell r="K39">
            <v>0.24</v>
          </cell>
          <cell r="L39">
            <v>0.24</v>
          </cell>
          <cell r="M39" t="str">
            <v/>
          </cell>
          <cell r="N39">
            <v>0.04</v>
          </cell>
        </row>
        <row r="40">
          <cell r="C40">
            <v>0.21</v>
          </cell>
          <cell r="D40">
            <v>75.68</v>
          </cell>
          <cell r="E40">
            <v>64.68</v>
          </cell>
          <cell r="F40">
            <v>175</v>
          </cell>
          <cell r="G40">
            <v>75.68</v>
          </cell>
          <cell r="H40">
            <v>103.1</v>
          </cell>
          <cell r="I40">
            <v>210</v>
          </cell>
          <cell r="J40">
            <v>0.4</v>
          </cell>
          <cell r="K40">
            <v>0.24</v>
          </cell>
          <cell r="L40">
            <v>0.24</v>
          </cell>
          <cell r="N40">
            <v>0.04</v>
          </cell>
        </row>
        <row r="41">
          <cell r="D41">
            <v>142.4</v>
          </cell>
          <cell r="F41">
            <v>166.6</v>
          </cell>
          <cell r="G41">
            <v>84.56</v>
          </cell>
          <cell r="I41">
            <v>157.28</v>
          </cell>
          <cell r="K41">
            <v>0.24</v>
          </cell>
          <cell r="L41">
            <v>0.24</v>
          </cell>
          <cell r="N41">
            <v>0.04</v>
          </cell>
        </row>
      </sheetData>
      <sheetData sheetId="19">
        <row r="3">
          <cell r="AG3" t="str">
            <v>Mae Nam  Ping</v>
          </cell>
          <cell r="AH3" t="str">
            <v>Ping</v>
          </cell>
          <cell r="AI3" t="str">
            <v>Ping</v>
          </cell>
          <cell r="AJ3">
            <v>2018</v>
          </cell>
        </row>
        <row r="4">
          <cell r="AG4" t="str">
            <v>Ban Pac,  Chom Thong, Chiang Mai,P.73A</v>
          </cell>
        </row>
        <row r="7">
          <cell r="C7">
            <v>2018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0.04</v>
          </cell>
          <cell r="D9">
            <v>0.54</v>
          </cell>
          <cell r="E9">
            <v>0.2</v>
          </cell>
          <cell r="F9">
            <v>0.2</v>
          </cell>
          <cell r="G9">
            <v>0.14</v>
          </cell>
          <cell r="H9">
            <v>390.95</v>
          </cell>
          <cell r="I9">
            <v>65.5</v>
          </cell>
          <cell r="J9">
            <v>21.2</v>
          </cell>
          <cell r="K9">
            <v>12.05</v>
          </cell>
          <cell r="L9">
            <v>0.96</v>
          </cell>
          <cell r="M9">
            <v>0.88</v>
          </cell>
          <cell r="N9">
            <v>0.88</v>
          </cell>
        </row>
        <row r="10">
          <cell r="C10">
            <v>0.04</v>
          </cell>
          <cell r="D10">
            <v>0.2</v>
          </cell>
          <cell r="E10">
            <v>0.21</v>
          </cell>
          <cell r="F10">
            <v>0.2</v>
          </cell>
          <cell r="G10">
            <v>0.04</v>
          </cell>
          <cell r="H10">
            <v>340.25</v>
          </cell>
          <cell r="I10">
            <v>65.5</v>
          </cell>
          <cell r="J10">
            <v>19.6</v>
          </cell>
          <cell r="K10">
            <v>12.05</v>
          </cell>
          <cell r="L10">
            <v>0.88</v>
          </cell>
          <cell r="M10">
            <v>0.88</v>
          </cell>
          <cell r="N10">
            <v>0.88</v>
          </cell>
        </row>
        <row r="11">
          <cell r="C11">
            <v>0.04</v>
          </cell>
          <cell r="D11">
            <v>0.2</v>
          </cell>
          <cell r="E11">
            <v>0.78</v>
          </cell>
          <cell r="F11">
            <v>0.18</v>
          </cell>
          <cell r="G11">
            <v>1.6</v>
          </cell>
          <cell r="H11">
            <v>318.65</v>
          </cell>
          <cell r="I11">
            <v>65.5</v>
          </cell>
          <cell r="J11">
            <v>19.6</v>
          </cell>
          <cell r="K11">
            <v>12.05</v>
          </cell>
          <cell r="L11">
            <v>0.88</v>
          </cell>
          <cell r="M11">
            <v>0.88</v>
          </cell>
          <cell r="N11">
            <v>0.88</v>
          </cell>
        </row>
        <row r="12">
          <cell r="C12">
            <v>0.04</v>
          </cell>
          <cell r="D12">
            <v>0.2</v>
          </cell>
          <cell r="E12">
            <v>0.93</v>
          </cell>
          <cell r="F12">
            <v>0.11</v>
          </cell>
          <cell r="G12">
            <v>6.5</v>
          </cell>
          <cell r="H12">
            <v>309.2</v>
          </cell>
          <cell r="I12">
            <v>63.5</v>
          </cell>
          <cell r="J12">
            <v>19.6</v>
          </cell>
          <cell r="K12">
            <v>12.05</v>
          </cell>
          <cell r="L12">
            <v>0.88</v>
          </cell>
          <cell r="M12">
            <v>0.88</v>
          </cell>
          <cell r="N12">
            <v>0.88</v>
          </cell>
        </row>
        <row r="13">
          <cell r="C13">
            <v>0.04</v>
          </cell>
          <cell r="D13">
            <v>0.2</v>
          </cell>
          <cell r="E13">
            <v>1.4</v>
          </cell>
          <cell r="F13">
            <v>0.11</v>
          </cell>
          <cell r="G13">
            <v>47.6</v>
          </cell>
          <cell r="H13">
            <v>241</v>
          </cell>
          <cell r="I13">
            <v>55.5</v>
          </cell>
          <cell r="J13">
            <v>18.8</v>
          </cell>
          <cell r="K13">
            <v>12.05</v>
          </cell>
          <cell r="L13">
            <v>0.88</v>
          </cell>
          <cell r="M13">
            <v>0.92</v>
          </cell>
          <cell r="N13">
            <v>0.88</v>
          </cell>
        </row>
        <row r="14">
          <cell r="C14">
            <v>0.04</v>
          </cell>
          <cell r="D14">
            <v>0.2</v>
          </cell>
          <cell r="E14">
            <v>0.2</v>
          </cell>
          <cell r="F14">
            <v>0.11</v>
          </cell>
          <cell r="G14">
            <v>86.5</v>
          </cell>
          <cell r="H14">
            <v>158.4</v>
          </cell>
          <cell r="I14">
            <v>55.5</v>
          </cell>
          <cell r="J14">
            <v>15.6</v>
          </cell>
          <cell r="K14">
            <v>12.05</v>
          </cell>
          <cell r="L14">
            <v>0.88</v>
          </cell>
          <cell r="M14">
            <v>1.3</v>
          </cell>
          <cell r="N14">
            <v>0.88</v>
          </cell>
        </row>
        <row r="15">
          <cell r="C15">
            <v>0.04</v>
          </cell>
          <cell r="D15">
            <v>0.2</v>
          </cell>
          <cell r="E15">
            <v>0.2</v>
          </cell>
          <cell r="F15">
            <v>0.11</v>
          </cell>
          <cell r="G15">
            <v>127.5</v>
          </cell>
          <cell r="H15">
            <v>139.5</v>
          </cell>
          <cell r="I15">
            <v>55.5</v>
          </cell>
          <cell r="J15">
            <v>15.6</v>
          </cell>
          <cell r="K15">
            <v>12.05</v>
          </cell>
          <cell r="L15">
            <v>0.88</v>
          </cell>
          <cell r="M15">
            <v>1.42</v>
          </cell>
          <cell r="N15">
            <v>0.88</v>
          </cell>
        </row>
        <row r="16">
          <cell r="C16">
            <v>0.04</v>
          </cell>
          <cell r="D16">
            <v>0.2</v>
          </cell>
          <cell r="E16">
            <v>0.2</v>
          </cell>
          <cell r="F16">
            <v>0.11</v>
          </cell>
          <cell r="G16">
            <v>110.5</v>
          </cell>
          <cell r="H16">
            <v>119.5</v>
          </cell>
          <cell r="I16">
            <v>35.9</v>
          </cell>
          <cell r="J16">
            <v>18.8</v>
          </cell>
          <cell r="K16">
            <v>12.05</v>
          </cell>
          <cell r="L16">
            <v>0.88</v>
          </cell>
          <cell r="M16">
            <v>1.3</v>
          </cell>
          <cell r="N16">
            <v>0.88</v>
          </cell>
        </row>
        <row r="17">
          <cell r="C17">
            <v>0.04</v>
          </cell>
          <cell r="D17">
            <v>0.2</v>
          </cell>
          <cell r="E17">
            <v>0.2</v>
          </cell>
          <cell r="F17">
            <v>0.11</v>
          </cell>
          <cell r="G17">
            <v>60.5</v>
          </cell>
          <cell r="H17">
            <v>102.5</v>
          </cell>
          <cell r="I17">
            <v>29.65</v>
          </cell>
          <cell r="J17">
            <v>26.25</v>
          </cell>
          <cell r="K17">
            <v>12.05</v>
          </cell>
          <cell r="L17">
            <v>0.88</v>
          </cell>
          <cell r="M17">
            <v>0.88</v>
          </cell>
          <cell r="N17">
            <v>0.88</v>
          </cell>
        </row>
        <row r="18">
          <cell r="C18">
            <v>0.04</v>
          </cell>
          <cell r="D18">
            <v>0.18</v>
          </cell>
          <cell r="E18">
            <v>0.2</v>
          </cell>
          <cell r="F18">
            <v>0.11</v>
          </cell>
          <cell r="G18">
            <v>37.7</v>
          </cell>
          <cell r="H18">
            <v>96.5</v>
          </cell>
          <cell r="I18">
            <v>27.1</v>
          </cell>
          <cell r="J18">
            <v>73.5</v>
          </cell>
          <cell r="K18">
            <v>12.05</v>
          </cell>
          <cell r="L18">
            <v>0.88</v>
          </cell>
          <cell r="M18">
            <v>0.88</v>
          </cell>
          <cell r="N18">
            <v>0.88</v>
          </cell>
        </row>
        <row r="20">
          <cell r="C20">
            <v>0.04</v>
          </cell>
          <cell r="D20">
            <v>0.11</v>
          </cell>
          <cell r="E20">
            <v>0.2</v>
          </cell>
          <cell r="F20">
            <v>0.11</v>
          </cell>
          <cell r="G20">
            <v>65.5</v>
          </cell>
          <cell r="H20">
            <v>76.5</v>
          </cell>
          <cell r="I20">
            <v>31.4</v>
          </cell>
          <cell r="J20">
            <v>51.5</v>
          </cell>
          <cell r="K20">
            <v>12.05</v>
          </cell>
          <cell r="L20">
            <v>0.88</v>
          </cell>
          <cell r="M20">
            <v>0.88</v>
          </cell>
          <cell r="N20">
            <v>0.88</v>
          </cell>
        </row>
        <row r="21">
          <cell r="C21">
            <v>0.04</v>
          </cell>
          <cell r="D21">
            <v>0.11</v>
          </cell>
          <cell r="E21">
            <v>0.2</v>
          </cell>
          <cell r="F21">
            <v>0.11</v>
          </cell>
          <cell r="G21">
            <v>126.5</v>
          </cell>
          <cell r="H21">
            <v>34.1</v>
          </cell>
          <cell r="I21">
            <v>59.5</v>
          </cell>
          <cell r="J21">
            <v>75.5</v>
          </cell>
          <cell r="K21">
            <v>12.05</v>
          </cell>
          <cell r="L21">
            <v>1.36</v>
          </cell>
          <cell r="M21">
            <v>0.88</v>
          </cell>
          <cell r="N21">
            <v>0.88</v>
          </cell>
        </row>
        <row r="22">
          <cell r="C22">
            <v>0.04</v>
          </cell>
          <cell r="D22">
            <v>0.11</v>
          </cell>
          <cell r="E22">
            <v>0.2</v>
          </cell>
          <cell r="F22">
            <v>0.1</v>
          </cell>
          <cell r="G22">
            <v>70.5</v>
          </cell>
          <cell r="H22">
            <v>94.5</v>
          </cell>
          <cell r="I22">
            <v>52.5</v>
          </cell>
          <cell r="J22">
            <v>61.5</v>
          </cell>
          <cell r="K22">
            <v>7</v>
          </cell>
          <cell r="L22">
            <v>7</v>
          </cell>
          <cell r="M22">
            <v>0.88</v>
          </cell>
          <cell r="N22">
            <v>0.88</v>
          </cell>
        </row>
        <row r="23">
          <cell r="C23">
            <v>0.04</v>
          </cell>
          <cell r="D23">
            <v>0.11</v>
          </cell>
          <cell r="E23">
            <v>0.2</v>
          </cell>
          <cell r="F23">
            <v>0.05</v>
          </cell>
          <cell r="G23">
            <v>25.4</v>
          </cell>
          <cell r="H23">
            <v>67.5</v>
          </cell>
          <cell r="I23">
            <v>55.5</v>
          </cell>
          <cell r="J23">
            <v>48.5</v>
          </cell>
          <cell r="K23">
            <v>2.23</v>
          </cell>
          <cell r="L23">
            <v>7</v>
          </cell>
          <cell r="M23">
            <v>0.88</v>
          </cell>
          <cell r="N23">
            <v>0.88</v>
          </cell>
        </row>
        <row r="24">
          <cell r="C24">
            <v>0.04</v>
          </cell>
          <cell r="D24">
            <v>0.11</v>
          </cell>
          <cell r="E24">
            <v>0.2</v>
          </cell>
          <cell r="F24">
            <v>0.04</v>
          </cell>
          <cell r="G24">
            <v>89.5</v>
          </cell>
          <cell r="H24">
            <v>54.5</v>
          </cell>
          <cell r="I24">
            <v>111.5</v>
          </cell>
          <cell r="J24">
            <v>28.8</v>
          </cell>
          <cell r="K24">
            <v>2.23</v>
          </cell>
          <cell r="L24">
            <v>6</v>
          </cell>
          <cell r="M24">
            <v>0.88</v>
          </cell>
          <cell r="N24">
            <v>0.88</v>
          </cell>
        </row>
        <row r="25">
          <cell r="C25">
            <v>0.04</v>
          </cell>
          <cell r="D25">
            <v>28.8</v>
          </cell>
          <cell r="E25">
            <v>0.2</v>
          </cell>
          <cell r="F25">
            <v>0.04</v>
          </cell>
          <cell r="G25">
            <v>65.5</v>
          </cell>
          <cell r="H25">
            <v>54.5</v>
          </cell>
          <cell r="I25">
            <v>167.2</v>
          </cell>
          <cell r="J25">
            <v>27.95</v>
          </cell>
          <cell r="K25">
            <v>2.23</v>
          </cell>
          <cell r="L25">
            <v>6</v>
          </cell>
          <cell r="M25">
            <v>0.88</v>
          </cell>
          <cell r="N25">
            <v>0.88</v>
          </cell>
        </row>
        <row r="26">
          <cell r="C26">
            <v>0.04</v>
          </cell>
          <cell r="D26">
            <v>48.5</v>
          </cell>
          <cell r="E26">
            <v>0.2</v>
          </cell>
          <cell r="F26">
            <v>0.04</v>
          </cell>
          <cell r="G26">
            <v>89.5</v>
          </cell>
          <cell r="H26">
            <v>45.8</v>
          </cell>
          <cell r="I26">
            <v>165</v>
          </cell>
          <cell r="J26">
            <v>25.4</v>
          </cell>
          <cell r="K26">
            <v>2.23</v>
          </cell>
          <cell r="L26">
            <v>5.5</v>
          </cell>
          <cell r="M26">
            <v>0.88</v>
          </cell>
          <cell r="N26">
            <v>0.88</v>
          </cell>
        </row>
        <row r="27">
          <cell r="C27">
            <v>0.04</v>
          </cell>
          <cell r="D27">
            <v>39.5</v>
          </cell>
          <cell r="E27">
            <v>0.2</v>
          </cell>
          <cell r="F27">
            <v>0.04</v>
          </cell>
          <cell r="G27">
            <v>109.5</v>
          </cell>
          <cell r="H27">
            <v>45.8</v>
          </cell>
          <cell r="I27">
            <v>110.5</v>
          </cell>
          <cell r="J27">
            <v>19.6</v>
          </cell>
          <cell r="K27">
            <v>2.5</v>
          </cell>
          <cell r="L27">
            <v>2.32</v>
          </cell>
          <cell r="M27">
            <v>0.88</v>
          </cell>
          <cell r="N27">
            <v>0.88</v>
          </cell>
        </row>
        <row r="28">
          <cell r="C28">
            <v>0.1</v>
          </cell>
          <cell r="D28">
            <v>2.32</v>
          </cell>
          <cell r="E28">
            <v>0.2</v>
          </cell>
          <cell r="F28">
            <v>0.04</v>
          </cell>
          <cell r="G28">
            <v>113.5</v>
          </cell>
          <cell r="H28">
            <v>59.5</v>
          </cell>
          <cell r="I28">
            <v>80.5</v>
          </cell>
          <cell r="J28">
            <v>19.6</v>
          </cell>
          <cell r="K28">
            <v>2.23</v>
          </cell>
          <cell r="L28">
            <v>0.88</v>
          </cell>
          <cell r="M28">
            <v>0.88</v>
          </cell>
          <cell r="N28">
            <v>0.88</v>
          </cell>
        </row>
        <row r="29">
          <cell r="C29">
            <v>0.7</v>
          </cell>
          <cell r="D29">
            <v>2.23</v>
          </cell>
          <cell r="E29">
            <v>0.2</v>
          </cell>
          <cell r="F29">
            <v>0.04</v>
          </cell>
          <cell r="G29">
            <v>105.5</v>
          </cell>
          <cell r="H29">
            <v>123.5</v>
          </cell>
          <cell r="I29">
            <v>68.5</v>
          </cell>
          <cell r="J29">
            <v>19.6</v>
          </cell>
          <cell r="K29">
            <v>2.23</v>
          </cell>
          <cell r="L29">
            <v>0.88</v>
          </cell>
          <cell r="M29">
            <v>0.88</v>
          </cell>
          <cell r="N29">
            <v>0.88</v>
          </cell>
        </row>
        <row r="31">
          <cell r="C31">
            <v>0.78</v>
          </cell>
          <cell r="D31">
            <v>0.38</v>
          </cell>
          <cell r="E31">
            <v>0.2</v>
          </cell>
          <cell r="F31">
            <v>0.04</v>
          </cell>
          <cell r="G31">
            <v>55.5</v>
          </cell>
          <cell r="H31">
            <v>183.15</v>
          </cell>
          <cell r="I31">
            <v>45.8</v>
          </cell>
          <cell r="J31">
            <v>16.4</v>
          </cell>
          <cell r="K31">
            <v>1.96</v>
          </cell>
          <cell r="L31">
            <v>1.12</v>
          </cell>
          <cell r="M31">
            <v>0.88</v>
          </cell>
          <cell r="N31">
            <v>0.88</v>
          </cell>
        </row>
        <row r="32">
          <cell r="C32">
            <v>0.78</v>
          </cell>
          <cell r="D32">
            <v>1.48</v>
          </cell>
          <cell r="E32">
            <v>0.2</v>
          </cell>
          <cell r="F32">
            <v>0.04</v>
          </cell>
          <cell r="G32">
            <v>72.5</v>
          </cell>
          <cell r="H32">
            <v>130.5</v>
          </cell>
          <cell r="I32">
            <v>19.6</v>
          </cell>
          <cell r="J32">
            <v>12.05</v>
          </cell>
          <cell r="K32">
            <v>1.42</v>
          </cell>
          <cell r="L32">
            <v>0.88</v>
          </cell>
          <cell r="M32">
            <v>0.88</v>
          </cell>
          <cell r="N32">
            <v>0.88</v>
          </cell>
        </row>
        <row r="33">
          <cell r="C33">
            <v>0.78</v>
          </cell>
          <cell r="D33">
            <v>1.32</v>
          </cell>
          <cell r="E33">
            <v>0.22</v>
          </cell>
          <cell r="F33">
            <v>0.04</v>
          </cell>
          <cell r="G33">
            <v>115.5</v>
          </cell>
          <cell r="H33">
            <v>68.5</v>
          </cell>
          <cell r="I33">
            <v>54.5</v>
          </cell>
          <cell r="J33">
            <v>12.05</v>
          </cell>
          <cell r="K33">
            <v>1.42</v>
          </cell>
          <cell r="L33">
            <v>0.88</v>
          </cell>
          <cell r="M33">
            <v>0.88</v>
          </cell>
          <cell r="N33">
            <v>0.88</v>
          </cell>
        </row>
        <row r="34">
          <cell r="C34">
            <v>0.78</v>
          </cell>
          <cell r="D34">
            <v>0.78</v>
          </cell>
          <cell r="E34">
            <v>0.18</v>
          </cell>
          <cell r="F34">
            <v>0.04</v>
          </cell>
          <cell r="G34">
            <v>230.31</v>
          </cell>
          <cell r="H34">
            <v>123.5</v>
          </cell>
          <cell r="I34">
            <v>28.8</v>
          </cell>
          <cell r="J34">
            <v>12.05</v>
          </cell>
          <cell r="K34">
            <v>1.42</v>
          </cell>
          <cell r="L34">
            <v>0.88</v>
          </cell>
          <cell r="M34">
            <v>0.88</v>
          </cell>
          <cell r="N34">
            <v>0.84</v>
          </cell>
        </row>
        <row r="35">
          <cell r="C35">
            <v>0.78</v>
          </cell>
          <cell r="D35">
            <v>0.78</v>
          </cell>
          <cell r="E35">
            <v>0.13</v>
          </cell>
          <cell r="F35">
            <v>0.04</v>
          </cell>
          <cell r="G35">
            <v>219.63</v>
          </cell>
          <cell r="H35">
            <v>60.5</v>
          </cell>
          <cell r="I35">
            <v>27.95</v>
          </cell>
          <cell r="J35">
            <v>12.05</v>
          </cell>
          <cell r="K35">
            <v>1.42</v>
          </cell>
          <cell r="L35">
            <v>0.88</v>
          </cell>
          <cell r="M35">
            <v>0.88</v>
          </cell>
          <cell r="N35">
            <v>0.88</v>
          </cell>
        </row>
        <row r="36">
          <cell r="C36">
            <v>0.62</v>
          </cell>
          <cell r="D36">
            <v>0.78</v>
          </cell>
          <cell r="E36">
            <v>0.19</v>
          </cell>
          <cell r="F36">
            <v>0.04</v>
          </cell>
          <cell r="G36">
            <v>218.44</v>
          </cell>
          <cell r="H36">
            <v>64.5</v>
          </cell>
          <cell r="I36">
            <v>27.95</v>
          </cell>
          <cell r="J36">
            <v>12.05</v>
          </cell>
          <cell r="K36">
            <v>1.42</v>
          </cell>
          <cell r="L36">
            <v>0.88</v>
          </cell>
          <cell r="M36">
            <v>0.88</v>
          </cell>
          <cell r="N36">
            <v>0.05</v>
          </cell>
        </row>
        <row r="37">
          <cell r="C37">
            <v>0.46</v>
          </cell>
          <cell r="D37">
            <v>0.78</v>
          </cell>
          <cell r="E37">
            <v>0.2</v>
          </cell>
          <cell r="F37">
            <v>0.04</v>
          </cell>
          <cell r="G37">
            <v>175.1</v>
          </cell>
          <cell r="H37">
            <v>65.5</v>
          </cell>
          <cell r="I37">
            <v>27.95</v>
          </cell>
          <cell r="J37">
            <v>12.05</v>
          </cell>
          <cell r="K37">
            <v>1.42</v>
          </cell>
          <cell r="L37">
            <v>0.88</v>
          </cell>
          <cell r="M37">
            <v>0.88</v>
          </cell>
          <cell r="N37">
            <v>1.95</v>
          </cell>
        </row>
        <row r="38">
          <cell r="C38">
            <v>0.62</v>
          </cell>
          <cell r="D38">
            <v>0.78</v>
          </cell>
          <cell r="E38">
            <v>0.2</v>
          </cell>
          <cell r="F38">
            <v>0.04</v>
          </cell>
          <cell r="G38">
            <v>197.06</v>
          </cell>
          <cell r="H38">
            <v>65.5</v>
          </cell>
          <cell r="I38">
            <v>27.95</v>
          </cell>
          <cell r="J38">
            <v>11.4</v>
          </cell>
          <cell r="K38">
            <v>1.42</v>
          </cell>
          <cell r="L38">
            <v>0.88</v>
          </cell>
          <cell r="M38">
            <v>0.88</v>
          </cell>
          <cell r="N38">
            <v>2.11</v>
          </cell>
        </row>
        <row r="39">
          <cell r="C39">
            <v>0.46</v>
          </cell>
          <cell r="D39">
            <v>0.54</v>
          </cell>
          <cell r="E39">
            <v>0.2</v>
          </cell>
          <cell r="F39">
            <v>0.04</v>
          </cell>
          <cell r="G39">
            <v>137.5</v>
          </cell>
          <cell r="H39">
            <v>65.5</v>
          </cell>
          <cell r="I39">
            <v>27.95</v>
          </cell>
          <cell r="J39">
            <v>12.05</v>
          </cell>
          <cell r="K39">
            <v>1.42</v>
          </cell>
          <cell r="L39">
            <v>0.88</v>
          </cell>
          <cell r="M39">
            <v>0.8799999999999091</v>
          </cell>
          <cell r="N39">
            <v>2.5</v>
          </cell>
        </row>
        <row r="40">
          <cell r="C40">
            <v>0.7</v>
          </cell>
          <cell r="D40">
            <v>0.2</v>
          </cell>
          <cell r="E40">
            <v>0.2</v>
          </cell>
          <cell r="F40">
            <v>0.03</v>
          </cell>
          <cell r="G40">
            <v>139.5</v>
          </cell>
          <cell r="H40">
            <v>65.5</v>
          </cell>
          <cell r="I40">
            <v>27.95</v>
          </cell>
          <cell r="J40">
            <v>12.05</v>
          </cell>
          <cell r="K40">
            <v>1.42</v>
          </cell>
          <cell r="L40">
            <v>0.88</v>
          </cell>
          <cell r="N40">
            <v>0.85</v>
          </cell>
        </row>
        <row r="41">
          <cell r="D41">
            <v>0.2</v>
          </cell>
          <cell r="F41">
            <v>0.03</v>
          </cell>
          <cell r="G41">
            <v>192.35</v>
          </cell>
          <cell r="I41">
            <v>27.95</v>
          </cell>
          <cell r="K41">
            <v>1.42</v>
          </cell>
          <cell r="L41">
            <v>0.88</v>
          </cell>
          <cell r="N41">
            <v>0.11</v>
          </cell>
        </row>
      </sheetData>
      <sheetData sheetId="19">
        <row r="3">
          <cell r="AG3" t="str">
            <v>Mae  Nam   Ping</v>
          </cell>
          <cell r="AH3" t="str">
            <v>Ping</v>
          </cell>
          <cell r="AI3" t="str">
            <v>Ping</v>
          </cell>
          <cell r="AJ3">
            <v>2019</v>
          </cell>
        </row>
        <row r="4">
          <cell r="AG4" t="str">
            <v>Ban Pac,  Chom Thong, Chiang Mai,P.73A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135.4</v>
          </cell>
          <cell r="I9">
            <v>116.93</v>
          </cell>
          <cell r="J9">
            <v>98.5</v>
          </cell>
          <cell r="K9">
            <v>16.15</v>
          </cell>
          <cell r="L9">
            <v>5.3</v>
          </cell>
          <cell r="M9">
            <v>8.19</v>
          </cell>
          <cell r="N9">
            <v>6.84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79.5</v>
          </cell>
          <cell r="I10">
            <v>63.7</v>
          </cell>
          <cell r="J10">
            <v>115.9</v>
          </cell>
          <cell r="K10">
            <v>16.15</v>
          </cell>
          <cell r="L10">
            <v>5.3</v>
          </cell>
          <cell r="M10">
            <v>8.19</v>
          </cell>
          <cell r="N10">
            <v>6.84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26.3</v>
          </cell>
          <cell r="H11">
            <v>137.6</v>
          </cell>
          <cell r="I11">
            <v>79.5</v>
          </cell>
          <cell r="J11">
            <v>114.87</v>
          </cell>
          <cell r="K11">
            <v>16.15</v>
          </cell>
          <cell r="L11">
            <v>5.3</v>
          </cell>
          <cell r="M11">
            <v>8.19</v>
          </cell>
          <cell r="N11">
            <v>6.84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244.2</v>
          </cell>
          <cell r="H12">
            <v>89.5</v>
          </cell>
          <cell r="I12">
            <v>129.9</v>
          </cell>
          <cell r="J12">
            <v>101.55</v>
          </cell>
          <cell r="K12">
            <v>16.15</v>
          </cell>
          <cell r="L12">
            <v>5.3</v>
          </cell>
          <cell r="M12">
            <v>8.19</v>
          </cell>
          <cell r="N12">
            <v>6.84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341.7</v>
          </cell>
          <cell r="H13">
            <v>69.1</v>
          </cell>
          <cell r="I13">
            <v>122.2</v>
          </cell>
          <cell r="J13">
            <v>89.5</v>
          </cell>
          <cell r="K13">
            <v>16.15</v>
          </cell>
          <cell r="L13">
            <v>5.3</v>
          </cell>
          <cell r="M13">
            <v>8.19</v>
          </cell>
          <cell r="N13">
            <v>6.84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388.4</v>
          </cell>
          <cell r="H14">
            <v>59.3</v>
          </cell>
          <cell r="I14">
            <v>129.9</v>
          </cell>
          <cell r="J14">
            <v>108.72</v>
          </cell>
          <cell r="K14">
            <v>19.12</v>
          </cell>
          <cell r="L14">
            <v>5.3</v>
          </cell>
          <cell r="M14">
            <v>8.19</v>
          </cell>
          <cell r="N14">
            <v>6.57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325.15</v>
          </cell>
          <cell r="H15">
            <v>53.35</v>
          </cell>
          <cell r="I15">
            <v>132.1</v>
          </cell>
          <cell r="J15">
            <v>68.2</v>
          </cell>
          <cell r="K15">
            <v>27.66</v>
          </cell>
          <cell r="L15">
            <v>5.3</v>
          </cell>
          <cell r="M15">
            <v>8.19</v>
          </cell>
          <cell r="N15">
            <v>5.55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281.5</v>
          </cell>
          <cell r="H16">
            <v>53.35</v>
          </cell>
          <cell r="I16">
            <v>123.3</v>
          </cell>
          <cell r="J16">
            <v>67.3</v>
          </cell>
          <cell r="K16">
            <v>26.98</v>
          </cell>
          <cell r="L16">
            <v>5.3</v>
          </cell>
          <cell r="M16">
            <v>8.19</v>
          </cell>
          <cell r="N16">
            <v>5.55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192</v>
          </cell>
          <cell r="H17">
            <v>121.1</v>
          </cell>
          <cell r="I17">
            <v>115.9</v>
          </cell>
          <cell r="J17">
            <v>67.3</v>
          </cell>
          <cell r="K17">
            <v>16.6</v>
          </cell>
          <cell r="L17">
            <v>5.3</v>
          </cell>
          <cell r="M17">
            <v>8.19</v>
          </cell>
          <cell r="N17">
            <v>5.55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166</v>
          </cell>
          <cell r="H18">
            <v>118.98</v>
          </cell>
          <cell r="I18">
            <v>89.5</v>
          </cell>
          <cell r="J18">
            <v>67.3</v>
          </cell>
          <cell r="K18">
            <v>16.15</v>
          </cell>
          <cell r="L18">
            <v>5.8</v>
          </cell>
          <cell r="M18">
            <v>8.19</v>
          </cell>
          <cell r="N18">
            <v>5.55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154</v>
          </cell>
          <cell r="H20">
            <v>175.1</v>
          </cell>
          <cell r="I20">
            <v>74.75</v>
          </cell>
          <cell r="J20">
            <v>67.3</v>
          </cell>
          <cell r="K20">
            <v>16.15</v>
          </cell>
          <cell r="L20">
            <v>5.8</v>
          </cell>
          <cell r="M20">
            <v>8.19</v>
          </cell>
          <cell r="N20">
            <v>5.55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139.8</v>
          </cell>
          <cell r="H21">
            <v>122.2</v>
          </cell>
          <cell r="I21">
            <v>55.9</v>
          </cell>
          <cell r="J21">
            <v>67.3</v>
          </cell>
          <cell r="K21">
            <v>16.15</v>
          </cell>
          <cell r="L21">
            <v>5.8</v>
          </cell>
          <cell r="M21">
            <v>8.19</v>
          </cell>
          <cell r="N21">
            <v>5.55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93.5</v>
          </cell>
          <cell r="H22">
            <v>91.5</v>
          </cell>
          <cell r="I22">
            <v>34.81</v>
          </cell>
          <cell r="J22">
            <v>67.3</v>
          </cell>
          <cell r="K22">
            <v>16.15</v>
          </cell>
          <cell r="L22">
            <v>5.8</v>
          </cell>
          <cell r="M22">
            <v>8.19</v>
          </cell>
          <cell r="N22">
            <v>5.55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55.05</v>
          </cell>
          <cell r="H23">
            <v>74.75</v>
          </cell>
          <cell r="I23">
            <v>34.81</v>
          </cell>
          <cell r="J23">
            <v>62.8</v>
          </cell>
          <cell r="K23">
            <v>13.45</v>
          </cell>
          <cell r="L23">
            <v>5.8</v>
          </cell>
          <cell r="M23">
            <v>8.19</v>
          </cell>
          <cell r="N23">
            <v>5.55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75.7</v>
          </cell>
          <cell r="H24">
            <v>75.7</v>
          </cell>
          <cell r="I24">
            <v>33.35</v>
          </cell>
          <cell r="J24">
            <v>42.25</v>
          </cell>
          <cell r="K24">
            <v>8.19</v>
          </cell>
          <cell r="L24">
            <v>5.05</v>
          </cell>
          <cell r="M24">
            <v>8.19</v>
          </cell>
          <cell r="N24">
            <v>5.55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154</v>
          </cell>
          <cell r="H25">
            <v>56.75</v>
          </cell>
          <cell r="I25">
            <v>22.9</v>
          </cell>
          <cell r="J25">
            <v>38.5</v>
          </cell>
          <cell r="K25">
            <v>8.19</v>
          </cell>
          <cell r="L25">
            <v>3.26</v>
          </cell>
          <cell r="M25">
            <v>8.19</v>
          </cell>
          <cell r="N25">
            <v>5.55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132.1</v>
          </cell>
          <cell r="H26">
            <v>87.5</v>
          </cell>
          <cell r="I26">
            <v>26.98</v>
          </cell>
          <cell r="J26">
            <v>27.66</v>
          </cell>
          <cell r="K26">
            <v>8.19</v>
          </cell>
          <cell r="L26">
            <v>3.8</v>
          </cell>
          <cell r="M26">
            <v>8.19</v>
          </cell>
          <cell r="N26">
            <v>5.55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102.57</v>
          </cell>
          <cell r="H27">
            <v>92.5</v>
          </cell>
          <cell r="I27">
            <v>26.98</v>
          </cell>
          <cell r="J27">
            <v>27.66</v>
          </cell>
          <cell r="K27">
            <v>8.19</v>
          </cell>
          <cell r="L27">
            <v>5.05</v>
          </cell>
          <cell r="M27">
            <v>8.19</v>
          </cell>
          <cell r="N27">
            <v>5.55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72.85</v>
          </cell>
          <cell r="H28">
            <v>61</v>
          </cell>
          <cell r="I28">
            <v>31.89</v>
          </cell>
          <cell r="J28">
            <v>22.36</v>
          </cell>
          <cell r="K28">
            <v>8.19</v>
          </cell>
          <cell r="L28">
            <v>5.3</v>
          </cell>
          <cell r="M28">
            <v>8.19</v>
          </cell>
          <cell r="N28">
            <v>5.55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67.3</v>
          </cell>
          <cell r="H29">
            <v>197.4</v>
          </cell>
          <cell r="I29">
            <v>67.3</v>
          </cell>
          <cell r="J29">
            <v>19.12</v>
          </cell>
          <cell r="K29">
            <v>8.19</v>
          </cell>
          <cell r="L29">
            <v>5.3</v>
          </cell>
          <cell r="M29">
            <v>8.19</v>
          </cell>
          <cell r="N29">
            <v>5.55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43</v>
          </cell>
          <cell r="H31">
            <v>374</v>
          </cell>
          <cell r="I31">
            <v>66.4</v>
          </cell>
          <cell r="J31">
            <v>26.98</v>
          </cell>
          <cell r="K31">
            <v>7.38</v>
          </cell>
          <cell r="L31">
            <v>5.3</v>
          </cell>
          <cell r="M31">
            <v>8.19</v>
          </cell>
          <cell r="N31">
            <v>5.55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184.2</v>
          </cell>
          <cell r="H32">
            <v>377.6</v>
          </cell>
          <cell r="I32">
            <v>67.3</v>
          </cell>
          <cell r="J32">
            <v>27.66</v>
          </cell>
          <cell r="K32">
            <v>5.55</v>
          </cell>
          <cell r="L32">
            <v>5.3</v>
          </cell>
          <cell r="M32">
            <v>6.57</v>
          </cell>
          <cell r="N32">
            <v>5.55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367.2</v>
          </cell>
          <cell r="H33">
            <v>259</v>
          </cell>
          <cell r="I33">
            <v>68.2</v>
          </cell>
          <cell r="J33">
            <v>27.66</v>
          </cell>
          <cell r="K33">
            <v>6.05</v>
          </cell>
          <cell r="L33">
            <v>5.8</v>
          </cell>
          <cell r="M33">
            <v>4.3</v>
          </cell>
          <cell r="N33">
            <v>5.55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357</v>
          </cell>
          <cell r="H34">
            <v>146.8</v>
          </cell>
          <cell r="I34">
            <v>75.7</v>
          </cell>
          <cell r="J34">
            <v>22.36</v>
          </cell>
          <cell r="K34">
            <v>7.38</v>
          </cell>
          <cell r="L34">
            <v>7.92</v>
          </cell>
          <cell r="M34">
            <v>4.3</v>
          </cell>
          <cell r="N34">
            <v>5.55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283</v>
          </cell>
          <cell r="H35">
            <v>213.6</v>
          </cell>
          <cell r="I35">
            <v>67.3</v>
          </cell>
          <cell r="J35">
            <v>16.15</v>
          </cell>
          <cell r="K35">
            <v>5.3</v>
          </cell>
          <cell r="L35">
            <v>8.19</v>
          </cell>
          <cell r="M35">
            <v>4.3</v>
          </cell>
          <cell r="N35">
            <v>5.55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197.4</v>
          </cell>
          <cell r="H36">
            <v>340</v>
          </cell>
          <cell r="I36">
            <v>67.3</v>
          </cell>
          <cell r="J36">
            <v>16.15</v>
          </cell>
          <cell r="K36">
            <v>4.3</v>
          </cell>
          <cell r="L36">
            <v>8.19</v>
          </cell>
          <cell r="M36">
            <v>4.3</v>
          </cell>
          <cell r="N36">
            <v>5.55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160</v>
          </cell>
          <cell r="H37">
            <v>237.2</v>
          </cell>
          <cell r="I37">
            <v>58.45</v>
          </cell>
          <cell r="J37">
            <v>16.15</v>
          </cell>
          <cell r="K37">
            <v>4.3</v>
          </cell>
          <cell r="L37">
            <v>8.19</v>
          </cell>
          <cell r="M37">
            <v>4.8</v>
          </cell>
          <cell r="N37">
            <v>5.55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128.8</v>
          </cell>
          <cell r="H38">
            <v>194.7</v>
          </cell>
          <cell r="I38">
            <v>67.3</v>
          </cell>
          <cell r="J38">
            <v>16.15</v>
          </cell>
          <cell r="K38">
            <v>4.3</v>
          </cell>
          <cell r="L38">
            <v>8.19</v>
          </cell>
          <cell r="M38">
            <v>6.57</v>
          </cell>
          <cell r="N38">
            <v>5.55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79.5</v>
          </cell>
          <cell r="H39">
            <v>156.4</v>
          </cell>
          <cell r="I39">
            <v>67.3</v>
          </cell>
          <cell r="J39">
            <v>16.15</v>
          </cell>
          <cell r="K39">
            <v>4.55</v>
          </cell>
          <cell r="L39">
            <v>8.19</v>
          </cell>
          <cell r="M39" t="str">
            <v/>
          </cell>
          <cell r="N39">
            <v>5.55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40.75</v>
          </cell>
          <cell r="H40">
            <v>97.5</v>
          </cell>
          <cell r="I40">
            <v>67.3</v>
          </cell>
          <cell r="J40">
            <v>16.15</v>
          </cell>
          <cell r="K40">
            <v>5.05</v>
          </cell>
          <cell r="L40">
            <v>8.19</v>
          </cell>
          <cell r="N40">
            <v>5.55</v>
          </cell>
        </row>
        <row r="41">
          <cell r="D41">
            <v>0</v>
          </cell>
          <cell r="F41">
            <v>0</v>
          </cell>
          <cell r="G41">
            <v>51.7</v>
          </cell>
          <cell r="I41">
            <v>67.3</v>
          </cell>
          <cell r="K41">
            <v>5.3</v>
          </cell>
          <cell r="L41">
            <v>8.19</v>
          </cell>
          <cell r="N41">
            <v>5.55</v>
          </cell>
        </row>
      </sheetData>
      <sheetData sheetId="19">
        <row r="3">
          <cell r="AG3" t="str">
            <v>Mae Nam Ping</v>
          </cell>
          <cell r="AH3" t="str">
            <v>Ping</v>
          </cell>
          <cell r="AI3" t="str">
            <v>Ping</v>
          </cell>
          <cell r="AJ3">
            <v>2020</v>
          </cell>
        </row>
        <row r="4">
          <cell r="AG4" t="str">
            <v>Ban Pac,  Chom Thong, Chiang Mai,P.73A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2.79</v>
          </cell>
          <cell r="D9">
            <v>4.75</v>
          </cell>
          <cell r="E9">
            <v>1.42</v>
          </cell>
          <cell r="F9">
            <v>5.33</v>
          </cell>
          <cell r="G9">
            <v>24.7</v>
          </cell>
          <cell r="H9">
            <v>38.5</v>
          </cell>
          <cell r="I9">
            <v>274.5</v>
          </cell>
          <cell r="J9">
            <v>186.5</v>
          </cell>
          <cell r="K9">
            <v>31.85</v>
          </cell>
          <cell r="L9">
            <v>1.42</v>
          </cell>
          <cell r="M9">
            <v>1.48</v>
          </cell>
          <cell r="N9">
            <v>0.23</v>
          </cell>
        </row>
        <row r="10">
          <cell r="C10">
            <v>2.79</v>
          </cell>
          <cell r="D10">
            <v>4.46</v>
          </cell>
          <cell r="E10">
            <v>1.42</v>
          </cell>
          <cell r="F10">
            <v>4.75</v>
          </cell>
          <cell r="G10">
            <v>26.1</v>
          </cell>
          <cell r="H10">
            <v>111.3</v>
          </cell>
          <cell r="I10">
            <v>232.2</v>
          </cell>
          <cell r="J10">
            <v>246</v>
          </cell>
          <cell r="K10">
            <v>26.1</v>
          </cell>
          <cell r="L10">
            <v>1.42</v>
          </cell>
          <cell r="M10">
            <v>1.77</v>
          </cell>
          <cell r="N10">
            <v>0.18</v>
          </cell>
        </row>
        <row r="11">
          <cell r="C11">
            <v>2.79</v>
          </cell>
          <cell r="D11">
            <v>8.48</v>
          </cell>
          <cell r="E11">
            <v>1.42</v>
          </cell>
          <cell r="F11">
            <v>2.79</v>
          </cell>
          <cell r="G11">
            <v>19.34</v>
          </cell>
          <cell r="H11">
            <v>43.8</v>
          </cell>
          <cell r="I11">
            <v>216</v>
          </cell>
          <cell r="J11">
            <v>203.85</v>
          </cell>
          <cell r="K11">
            <v>26.1</v>
          </cell>
          <cell r="L11">
            <v>1.42</v>
          </cell>
          <cell r="M11">
            <v>1.42</v>
          </cell>
          <cell r="N11">
            <v>0.18</v>
          </cell>
        </row>
        <row r="12">
          <cell r="C12">
            <v>2.79</v>
          </cell>
          <cell r="D12">
            <v>60.9</v>
          </cell>
          <cell r="E12">
            <v>1.42</v>
          </cell>
          <cell r="F12">
            <v>2.45</v>
          </cell>
          <cell r="G12">
            <v>5.62</v>
          </cell>
          <cell r="H12">
            <v>24</v>
          </cell>
          <cell r="I12">
            <v>280.5</v>
          </cell>
          <cell r="J12">
            <v>191.7</v>
          </cell>
          <cell r="K12">
            <v>26.1</v>
          </cell>
          <cell r="L12">
            <v>1.42</v>
          </cell>
          <cell r="M12">
            <v>1.42</v>
          </cell>
          <cell r="N12">
            <v>0.18</v>
          </cell>
        </row>
        <row r="13">
          <cell r="C13">
            <v>2.79</v>
          </cell>
          <cell r="D13">
            <v>23.3</v>
          </cell>
          <cell r="E13">
            <v>1.42</v>
          </cell>
          <cell r="F13">
            <v>1.42</v>
          </cell>
          <cell r="G13">
            <v>5.33</v>
          </cell>
          <cell r="H13">
            <v>43.8</v>
          </cell>
          <cell r="I13">
            <v>206.55</v>
          </cell>
          <cell r="J13">
            <v>171.5</v>
          </cell>
          <cell r="K13">
            <v>26.1</v>
          </cell>
          <cell r="L13">
            <v>1.42</v>
          </cell>
          <cell r="M13">
            <v>1.24</v>
          </cell>
          <cell r="N13">
            <v>0.16</v>
          </cell>
        </row>
        <row r="14">
          <cell r="C14">
            <v>2.79</v>
          </cell>
          <cell r="D14">
            <v>14.5</v>
          </cell>
          <cell r="E14">
            <v>1.42</v>
          </cell>
          <cell r="F14">
            <v>1.42</v>
          </cell>
          <cell r="G14">
            <v>5.33</v>
          </cell>
          <cell r="H14">
            <v>51.9</v>
          </cell>
          <cell r="I14">
            <v>153.2</v>
          </cell>
          <cell r="J14">
            <v>159.2</v>
          </cell>
          <cell r="K14">
            <v>20.58</v>
          </cell>
          <cell r="L14">
            <v>1.42</v>
          </cell>
          <cell r="M14">
            <v>0.85</v>
          </cell>
          <cell r="N14">
            <v>0.14</v>
          </cell>
        </row>
        <row r="15">
          <cell r="C15">
            <v>3.13</v>
          </cell>
          <cell r="D15">
            <v>9.62</v>
          </cell>
          <cell r="E15">
            <v>1.42</v>
          </cell>
          <cell r="F15">
            <v>1.42</v>
          </cell>
          <cell r="G15">
            <v>4.17</v>
          </cell>
          <cell r="H15">
            <v>48.6</v>
          </cell>
          <cell r="I15">
            <v>105.3</v>
          </cell>
          <cell r="J15">
            <v>117.3</v>
          </cell>
          <cell r="K15">
            <v>8.86</v>
          </cell>
          <cell r="L15">
            <v>1.42</v>
          </cell>
          <cell r="M15">
            <v>0.95</v>
          </cell>
          <cell r="N15">
            <v>0.14</v>
          </cell>
        </row>
        <row r="16">
          <cell r="C16">
            <v>2.96</v>
          </cell>
          <cell r="D16">
            <v>15</v>
          </cell>
          <cell r="E16">
            <v>1.42</v>
          </cell>
          <cell r="F16">
            <v>1.42</v>
          </cell>
          <cell r="G16">
            <v>2.79</v>
          </cell>
          <cell r="H16">
            <v>115.3</v>
          </cell>
          <cell r="I16">
            <v>106.3</v>
          </cell>
          <cell r="J16">
            <v>101.3</v>
          </cell>
          <cell r="K16">
            <v>8.86</v>
          </cell>
          <cell r="L16">
            <v>1.42</v>
          </cell>
          <cell r="M16">
            <v>1.3</v>
          </cell>
          <cell r="N16">
            <v>0.14</v>
          </cell>
        </row>
        <row r="17">
          <cell r="C17">
            <v>3.59</v>
          </cell>
          <cell r="D17">
            <v>8.1</v>
          </cell>
          <cell r="E17">
            <v>1.42</v>
          </cell>
          <cell r="F17">
            <v>4.17</v>
          </cell>
          <cell r="G17">
            <v>2.79</v>
          </cell>
          <cell r="H17">
            <v>115.3</v>
          </cell>
          <cell r="I17">
            <v>100.3</v>
          </cell>
          <cell r="J17">
            <v>89.39</v>
          </cell>
          <cell r="K17">
            <v>8.86</v>
          </cell>
          <cell r="L17">
            <v>1.42</v>
          </cell>
          <cell r="M17">
            <v>0.85</v>
          </cell>
          <cell r="N17">
            <v>0.14</v>
          </cell>
        </row>
        <row r="18">
          <cell r="C18">
            <v>4.17</v>
          </cell>
          <cell r="D18">
            <v>8.1</v>
          </cell>
          <cell r="E18">
            <v>1.42</v>
          </cell>
          <cell r="F18">
            <v>119.38</v>
          </cell>
          <cell r="G18">
            <v>2.79</v>
          </cell>
          <cell r="H18">
            <v>390.35</v>
          </cell>
          <cell r="I18">
            <v>75.65</v>
          </cell>
          <cell r="J18">
            <v>75.65</v>
          </cell>
          <cell r="K18">
            <v>8.86</v>
          </cell>
          <cell r="L18">
            <v>1.42</v>
          </cell>
          <cell r="M18">
            <v>0.85</v>
          </cell>
          <cell r="N18">
            <v>0.14</v>
          </cell>
        </row>
        <row r="20">
          <cell r="C20">
            <v>5.04</v>
          </cell>
          <cell r="D20">
            <v>8.1</v>
          </cell>
          <cell r="E20">
            <v>1.42</v>
          </cell>
          <cell r="F20">
            <v>156.8</v>
          </cell>
          <cell r="G20">
            <v>2.79</v>
          </cell>
          <cell r="H20">
            <v>433.6</v>
          </cell>
          <cell r="I20">
            <v>81.47</v>
          </cell>
          <cell r="J20">
            <v>71.85</v>
          </cell>
          <cell r="K20">
            <v>8.1</v>
          </cell>
          <cell r="L20">
            <v>1.42</v>
          </cell>
          <cell r="M20">
            <v>0.85</v>
          </cell>
          <cell r="N20">
            <v>1.24</v>
          </cell>
        </row>
        <row r="21">
          <cell r="C21">
            <v>5.33</v>
          </cell>
          <cell r="D21">
            <v>6.96</v>
          </cell>
          <cell r="E21">
            <v>1.42</v>
          </cell>
          <cell r="F21">
            <v>134.58</v>
          </cell>
          <cell r="G21">
            <v>2.79</v>
          </cell>
          <cell r="H21">
            <v>562.8</v>
          </cell>
          <cell r="I21">
            <v>74.7</v>
          </cell>
          <cell r="J21">
            <v>66.3</v>
          </cell>
          <cell r="K21">
            <v>5.33</v>
          </cell>
          <cell r="L21">
            <v>1.42</v>
          </cell>
          <cell r="M21">
            <v>0.85</v>
          </cell>
          <cell r="N21">
            <v>1.24</v>
          </cell>
        </row>
        <row r="22">
          <cell r="C22">
            <v>5.33</v>
          </cell>
          <cell r="D22">
            <v>5.04</v>
          </cell>
          <cell r="E22">
            <v>1.42</v>
          </cell>
          <cell r="F22">
            <v>144.8</v>
          </cell>
          <cell r="G22">
            <v>2.45</v>
          </cell>
          <cell r="H22">
            <v>264</v>
          </cell>
          <cell r="I22">
            <v>159.2</v>
          </cell>
          <cell r="J22">
            <v>66.3</v>
          </cell>
          <cell r="K22">
            <v>5.33</v>
          </cell>
          <cell r="L22">
            <v>1.42</v>
          </cell>
          <cell r="M22">
            <v>0.85</v>
          </cell>
          <cell r="N22">
            <v>0.85</v>
          </cell>
        </row>
        <row r="23">
          <cell r="C23">
            <v>5.33</v>
          </cell>
          <cell r="D23">
            <v>4.75</v>
          </cell>
          <cell r="E23">
            <v>1.12</v>
          </cell>
          <cell r="F23">
            <v>87.41</v>
          </cell>
          <cell r="G23">
            <v>1.42</v>
          </cell>
          <cell r="H23">
            <v>221.4</v>
          </cell>
          <cell r="I23">
            <v>84.44</v>
          </cell>
          <cell r="J23">
            <v>66.3</v>
          </cell>
          <cell r="K23">
            <v>5.33</v>
          </cell>
          <cell r="L23">
            <v>1.42</v>
          </cell>
          <cell r="M23">
            <v>0.85</v>
          </cell>
          <cell r="N23">
            <v>0.85</v>
          </cell>
        </row>
        <row r="24">
          <cell r="C24">
            <v>5.33</v>
          </cell>
          <cell r="D24">
            <v>4.75</v>
          </cell>
          <cell r="E24">
            <v>0.41</v>
          </cell>
          <cell r="F24">
            <v>14.5</v>
          </cell>
          <cell r="G24">
            <v>1.42</v>
          </cell>
          <cell r="H24">
            <v>265.5</v>
          </cell>
          <cell r="I24">
            <v>111.3</v>
          </cell>
          <cell r="J24">
            <v>66.3</v>
          </cell>
          <cell r="K24">
            <v>5.33</v>
          </cell>
          <cell r="L24">
            <v>1.42</v>
          </cell>
          <cell r="M24">
            <v>0.85</v>
          </cell>
          <cell r="N24">
            <v>0.8</v>
          </cell>
        </row>
        <row r="25">
          <cell r="C25">
            <v>5.62</v>
          </cell>
          <cell r="D25">
            <v>4.75</v>
          </cell>
          <cell r="E25">
            <v>1.94</v>
          </cell>
          <cell r="F25">
            <v>69.95</v>
          </cell>
          <cell r="G25">
            <v>1.77</v>
          </cell>
          <cell r="H25">
            <v>304.65</v>
          </cell>
          <cell r="I25">
            <v>118.3</v>
          </cell>
          <cell r="J25">
            <v>66.3</v>
          </cell>
          <cell r="K25">
            <v>4.46</v>
          </cell>
          <cell r="L25">
            <v>1.42</v>
          </cell>
          <cell r="M25">
            <v>0.85</v>
          </cell>
          <cell r="N25">
            <v>0.85</v>
          </cell>
        </row>
        <row r="26">
          <cell r="C26">
            <v>8.48</v>
          </cell>
          <cell r="D26">
            <v>3.13</v>
          </cell>
          <cell r="E26">
            <v>23.3</v>
          </cell>
          <cell r="F26">
            <v>93.35</v>
          </cell>
          <cell r="G26">
            <v>8.86</v>
          </cell>
          <cell r="H26">
            <v>347.9</v>
          </cell>
          <cell r="I26">
            <v>229.5</v>
          </cell>
          <cell r="J26">
            <v>66.3</v>
          </cell>
          <cell r="K26">
            <v>2.96</v>
          </cell>
          <cell r="L26">
            <v>1.42</v>
          </cell>
          <cell r="M26">
            <v>0.75</v>
          </cell>
          <cell r="N26">
            <v>1.12</v>
          </cell>
        </row>
        <row r="27">
          <cell r="C27">
            <v>7.72</v>
          </cell>
          <cell r="D27">
            <v>1.42</v>
          </cell>
          <cell r="E27">
            <v>15.62</v>
          </cell>
          <cell r="F27">
            <v>94.34</v>
          </cell>
          <cell r="G27">
            <v>16.24</v>
          </cell>
          <cell r="H27">
            <v>386.65</v>
          </cell>
          <cell r="I27">
            <v>195.75</v>
          </cell>
          <cell r="J27">
            <v>65.4</v>
          </cell>
          <cell r="K27">
            <v>3.13</v>
          </cell>
          <cell r="L27">
            <v>1.42</v>
          </cell>
          <cell r="M27">
            <v>0.5</v>
          </cell>
          <cell r="N27">
            <v>0.9</v>
          </cell>
        </row>
        <row r="28">
          <cell r="C28">
            <v>5.33</v>
          </cell>
          <cell r="D28">
            <v>1.42</v>
          </cell>
          <cell r="E28">
            <v>8.86</v>
          </cell>
          <cell r="F28">
            <v>51</v>
          </cell>
          <cell r="G28">
            <v>58.2</v>
          </cell>
          <cell r="H28">
            <v>319.5</v>
          </cell>
          <cell r="I28">
            <v>171.5</v>
          </cell>
          <cell r="J28">
            <v>58.2</v>
          </cell>
          <cell r="K28">
            <v>3.88</v>
          </cell>
          <cell r="L28">
            <v>1.94</v>
          </cell>
          <cell r="M28">
            <v>0.41</v>
          </cell>
          <cell r="N28">
            <v>1.24</v>
          </cell>
        </row>
        <row r="29">
          <cell r="C29">
            <v>4.75</v>
          </cell>
          <cell r="D29">
            <v>1.42</v>
          </cell>
          <cell r="E29">
            <v>8.86</v>
          </cell>
          <cell r="F29">
            <v>35.5</v>
          </cell>
          <cell r="G29">
            <v>33.31</v>
          </cell>
          <cell r="H29">
            <v>267</v>
          </cell>
          <cell r="I29">
            <v>164</v>
          </cell>
          <cell r="J29">
            <v>36.25</v>
          </cell>
          <cell r="K29">
            <v>3.3</v>
          </cell>
          <cell r="L29">
            <v>5.04</v>
          </cell>
          <cell r="M29">
            <v>0.47</v>
          </cell>
          <cell r="N29">
            <v>1.24</v>
          </cell>
        </row>
        <row r="31">
          <cell r="C31">
            <v>3.88</v>
          </cell>
          <cell r="D31">
            <v>1.42</v>
          </cell>
          <cell r="E31">
            <v>7.34</v>
          </cell>
          <cell r="F31">
            <v>55.5</v>
          </cell>
          <cell r="G31">
            <v>33.31</v>
          </cell>
          <cell r="H31">
            <v>174</v>
          </cell>
          <cell r="I31">
            <v>132.41</v>
          </cell>
          <cell r="J31">
            <v>26.1</v>
          </cell>
          <cell r="K31">
            <v>2.96</v>
          </cell>
          <cell r="L31">
            <v>3.59</v>
          </cell>
          <cell r="M31">
            <v>1</v>
          </cell>
          <cell r="N31">
            <v>0.47</v>
          </cell>
        </row>
        <row r="32">
          <cell r="C32">
            <v>3.59</v>
          </cell>
          <cell r="D32">
            <v>1.42</v>
          </cell>
          <cell r="E32">
            <v>8.48</v>
          </cell>
          <cell r="F32">
            <v>65.4</v>
          </cell>
          <cell r="G32">
            <v>36.25</v>
          </cell>
          <cell r="H32">
            <v>207.9</v>
          </cell>
          <cell r="I32">
            <v>149.6</v>
          </cell>
          <cell r="J32">
            <v>26.1</v>
          </cell>
          <cell r="K32">
            <v>2.96</v>
          </cell>
          <cell r="L32">
            <v>5.33</v>
          </cell>
          <cell r="M32">
            <v>0.85</v>
          </cell>
          <cell r="N32">
            <v>0.44</v>
          </cell>
        </row>
        <row r="33">
          <cell r="C33">
            <v>4.75</v>
          </cell>
          <cell r="D33">
            <v>1.42</v>
          </cell>
          <cell r="E33">
            <v>8.86</v>
          </cell>
          <cell r="F33">
            <v>31.85</v>
          </cell>
          <cell r="G33">
            <v>37</v>
          </cell>
          <cell r="H33">
            <v>264</v>
          </cell>
          <cell r="I33">
            <v>216</v>
          </cell>
          <cell r="J33">
            <v>27.5</v>
          </cell>
          <cell r="K33">
            <v>2.96</v>
          </cell>
          <cell r="L33">
            <v>3.88</v>
          </cell>
          <cell r="M33">
            <v>0.85</v>
          </cell>
          <cell r="N33">
            <v>0.5</v>
          </cell>
        </row>
        <row r="34">
          <cell r="C34">
            <v>5.04</v>
          </cell>
          <cell r="D34">
            <v>1.42</v>
          </cell>
          <cell r="E34">
            <v>7.72</v>
          </cell>
          <cell r="F34">
            <v>32.58</v>
          </cell>
          <cell r="G34">
            <v>26.8</v>
          </cell>
          <cell r="H34">
            <v>610</v>
          </cell>
          <cell r="I34">
            <v>276</v>
          </cell>
          <cell r="J34">
            <v>35.5</v>
          </cell>
          <cell r="K34">
            <v>2.96</v>
          </cell>
          <cell r="L34">
            <v>3.88</v>
          </cell>
          <cell r="M34">
            <v>0.85</v>
          </cell>
          <cell r="N34">
            <v>1.6</v>
          </cell>
        </row>
        <row r="35">
          <cell r="C35">
            <v>5.04</v>
          </cell>
          <cell r="D35">
            <v>1.42</v>
          </cell>
          <cell r="E35">
            <v>5.33</v>
          </cell>
          <cell r="F35">
            <v>33.31</v>
          </cell>
          <cell r="G35">
            <v>40.75</v>
          </cell>
          <cell r="H35">
            <v>575.6</v>
          </cell>
          <cell r="I35">
            <v>288</v>
          </cell>
          <cell r="J35">
            <v>44.6</v>
          </cell>
          <cell r="K35">
            <v>2.96</v>
          </cell>
          <cell r="L35">
            <v>3.3</v>
          </cell>
          <cell r="M35">
            <v>0.85</v>
          </cell>
          <cell r="N35">
            <v>1.3</v>
          </cell>
        </row>
        <row r="36">
          <cell r="C36">
            <v>4.46</v>
          </cell>
          <cell r="D36">
            <v>1.42</v>
          </cell>
          <cell r="E36">
            <v>5.33</v>
          </cell>
          <cell r="F36">
            <v>34.04</v>
          </cell>
          <cell r="G36">
            <v>92.36</v>
          </cell>
          <cell r="H36">
            <v>478.15</v>
          </cell>
          <cell r="I36">
            <v>220.05</v>
          </cell>
          <cell r="J36">
            <v>57.3</v>
          </cell>
          <cell r="K36">
            <v>2.96</v>
          </cell>
          <cell r="L36">
            <v>2.62</v>
          </cell>
          <cell r="M36">
            <v>0.75</v>
          </cell>
          <cell r="N36">
            <v>0.95</v>
          </cell>
        </row>
        <row r="37">
          <cell r="C37">
            <v>2.96</v>
          </cell>
          <cell r="D37">
            <v>1.42</v>
          </cell>
          <cell r="E37">
            <v>5.33</v>
          </cell>
          <cell r="F37">
            <v>35.5</v>
          </cell>
          <cell r="G37">
            <v>69.95</v>
          </cell>
          <cell r="H37">
            <v>671</v>
          </cell>
          <cell r="I37">
            <v>193.05</v>
          </cell>
          <cell r="J37">
            <v>44.6</v>
          </cell>
          <cell r="K37">
            <v>2.96</v>
          </cell>
          <cell r="L37">
            <v>1.54</v>
          </cell>
          <cell r="M37">
            <v>0.38</v>
          </cell>
          <cell r="N37">
            <v>0.65</v>
          </cell>
        </row>
        <row r="38">
          <cell r="C38">
            <v>3.59</v>
          </cell>
          <cell r="D38">
            <v>1.42</v>
          </cell>
          <cell r="E38">
            <v>5.33</v>
          </cell>
          <cell r="F38">
            <v>26.1</v>
          </cell>
          <cell r="G38">
            <v>79.49</v>
          </cell>
          <cell r="H38">
            <v>629.35</v>
          </cell>
          <cell r="I38">
            <v>167.75</v>
          </cell>
          <cell r="J38">
            <v>33.31</v>
          </cell>
          <cell r="K38">
            <v>2.96</v>
          </cell>
          <cell r="L38">
            <v>1.77</v>
          </cell>
          <cell r="M38">
            <v>0.26</v>
          </cell>
          <cell r="N38">
            <v>0.5</v>
          </cell>
        </row>
        <row r="39">
          <cell r="C39">
            <v>3.88</v>
          </cell>
          <cell r="D39">
            <v>1.42</v>
          </cell>
          <cell r="E39">
            <v>5.33</v>
          </cell>
          <cell r="F39">
            <v>25.4</v>
          </cell>
          <cell r="G39">
            <v>82.46</v>
          </cell>
          <cell r="H39">
            <v>562.8</v>
          </cell>
          <cell r="I39">
            <v>93.35</v>
          </cell>
          <cell r="J39">
            <v>33.31</v>
          </cell>
          <cell r="K39">
            <v>2.28</v>
          </cell>
          <cell r="L39">
            <v>1.6</v>
          </cell>
          <cell r="M39" t="str">
            <v/>
          </cell>
          <cell r="N39">
            <v>0.38</v>
          </cell>
        </row>
        <row r="40">
          <cell r="C40">
            <v>3.88</v>
          </cell>
          <cell r="D40">
            <v>1.42</v>
          </cell>
          <cell r="E40">
            <v>5.33</v>
          </cell>
          <cell r="F40">
            <v>24.7</v>
          </cell>
          <cell r="G40">
            <v>98.3</v>
          </cell>
          <cell r="H40">
            <v>344.5</v>
          </cell>
          <cell r="I40">
            <v>152</v>
          </cell>
          <cell r="J40">
            <v>33.31</v>
          </cell>
          <cell r="K40">
            <v>1.42</v>
          </cell>
          <cell r="L40">
            <v>1.42</v>
          </cell>
          <cell r="N40">
            <v>0.16</v>
          </cell>
        </row>
        <row r="41">
          <cell r="D41">
            <v>1.42</v>
          </cell>
          <cell r="F41">
            <v>24.7</v>
          </cell>
          <cell r="G41">
            <v>67.2</v>
          </cell>
          <cell r="I41">
            <v>306.3</v>
          </cell>
          <cell r="K41">
            <v>1.42</v>
          </cell>
          <cell r="L41">
            <v>1.42</v>
          </cell>
          <cell r="N41">
            <v>0.14</v>
          </cell>
        </row>
      </sheetData>
      <sheetData sheetId="19">
        <row r="3">
          <cell r="AG3" t="str">
            <v>Mae  Nam   Ping</v>
          </cell>
          <cell r="AH3" t="str">
            <v>Ping</v>
          </cell>
          <cell r="AI3" t="str">
            <v>Ping</v>
          </cell>
          <cell r="AJ3">
            <v>2021</v>
          </cell>
        </row>
        <row r="4">
          <cell r="AG4" t="str">
            <v>Ban Pac,  Chom Thong, Chiang Mai,P.73A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S16" sqref="S16"/>
    </sheetView>
  </sheetViews>
  <sheetFormatPr defaultColWidth="9.140625" defaultRowHeight="21.75"/>
  <sheetData>
    <row r="1" spans="1:17" ht="21.75">
      <c r="A1" s="86" t="s">
        <v>0</v>
      </c>
      <c r="B1" s="87"/>
      <c r="C1" s="88" t="str">
        <f>'[2]c-form'!AG4</f>
        <v>Ban Sop Soi,  Chom Thong, Chiang Mai,P.73</v>
      </c>
      <c r="D1" s="88"/>
      <c r="E1" s="88"/>
      <c r="F1" s="88"/>
      <c r="G1" s="88"/>
      <c r="H1" s="88"/>
      <c r="I1" s="88"/>
      <c r="J1" s="88"/>
      <c r="K1" s="2"/>
      <c r="L1" s="3"/>
      <c r="M1" s="86" t="s">
        <v>1</v>
      </c>
      <c r="N1" s="87"/>
      <c r="O1" s="3"/>
      <c r="P1" s="3"/>
      <c r="Q1" s="3"/>
    </row>
    <row r="2" spans="1:17" ht="21.75">
      <c r="A2" s="86" t="s">
        <v>2</v>
      </c>
      <c r="B2" s="87"/>
      <c r="C2" s="88" t="str">
        <f>'[2]c-form'!AG3</f>
        <v>Nam   Ping</v>
      </c>
      <c r="D2" s="88"/>
      <c r="E2" s="88"/>
      <c r="F2" s="88"/>
      <c r="G2" s="88"/>
      <c r="H2" s="5"/>
      <c r="I2" s="5"/>
      <c r="J2" s="5"/>
      <c r="K2" s="2"/>
      <c r="L2" s="3"/>
      <c r="M2" s="6" t="s">
        <v>3</v>
      </c>
      <c r="N2" s="7"/>
      <c r="O2" s="3"/>
      <c r="P2" s="3"/>
      <c r="Q2" s="3"/>
    </row>
    <row r="3" spans="1:17" ht="21.75">
      <c r="A3" s="1" t="s">
        <v>4</v>
      </c>
      <c r="B3" s="1"/>
      <c r="C3" s="88" t="str">
        <f>'[2]c-form'!AH3</f>
        <v>Ping</v>
      </c>
      <c r="D3" s="88"/>
      <c r="E3" s="88"/>
      <c r="F3" s="88"/>
      <c r="G3" s="88"/>
      <c r="H3" s="5"/>
      <c r="I3" s="5"/>
      <c r="J3" s="5"/>
      <c r="K3" s="2"/>
      <c r="L3" s="3"/>
      <c r="M3" s="86" t="s">
        <v>5</v>
      </c>
      <c r="N3" s="86"/>
      <c r="O3" s="3"/>
      <c r="P3" s="3"/>
      <c r="Q3" s="3"/>
    </row>
    <row r="4" spans="1:17" ht="21.75">
      <c r="A4" s="6" t="s">
        <v>6</v>
      </c>
      <c r="B4" s="8"/>
      <c r="C4" s="89" t="str">
        <f>'[2]c-form'!AI3</f>
        <v>Ping</v>
      </c>
      <c r="D4" s="89"/>
      <c r="E4" s="89"/>
      <c r="F4" s="89"/>
      <c r="G4" s="89"/>
      <c r="H4" s="3"/>
      <c r="I4" s="3"/>
      <c r="J4" s="10" t="s">
        <v>7</v>
      </c>
      <c r="K4" s="90">
        <v>0.819872822</v>
      </c>
      <c r="L4" s="91"/>
      <c r="M4" s="11" t="s">
        <v>8</v>
      </c>
      <c r="N4" s="92">
        <v>1.0968</v>
      </c>
      <c r="O4" s="93"/>
      <c r="P4" s="3"/>
      <c r="Q4" s="3"/>
    </row>
    <row r="5" spans="1:17" ht="21.75">
      <c r="A5" s="6"/>
      <c r="B5" s="8"/>
      <c r="C5" s="9"/>
      <c r="D5" s="9"/>
      <c r="E5" s="9"/>
      <c r="F5" s="9"/>
      <c r="G5" s="9"/>
      <c r="H5" s="3"/>
      <c r="I5" s="3"/>
      <c r="J5" s="94" t="s">
        <v>9</v>
      </c>
      <c r="K5" s="95"/>
      <c r="L5" s="12">
        <v>2013</v>
      </c>
      <c r="M5" s="13" t="s">
        <v>10</v>
      </c>
      <c r="N5" s="12">
        <v>2014</v>
      </c>
      <c r="O5" s="14" t="s">
        <v>11</v>
      </c>
      <c r="P5" s="15">
        <v>37</v>
      </c>
      <c r="Q5" s="16" t="s">
        <v>12</v>
      </c>
    </row>
    <row r="6" spans="1:17" ht="21.75">
      <c r="A6" s="6"/>
      <c r="B6" s="8"/>
      <c r="C6" s="9"/>
      <c r="D6" s="9"/>
      <c r="E6" s="9"/>
      <c r="F6" s="9"/>
      <c r="G6" s="9"/>
      <c r="H6" s="86" t="str">
        <f>IF(TRIM('[2]c-form'!AJ3)&lt;&gt;"","Water  Year   "&amp;'[2]c-form'!AJ3,"Water  Year   ")</f>
        <v>Water  Year   2013</v>
      </c>
      <c r="I6" s="86"/>
      <c r="J6" s="17"/>
      <c r="K6" s="3"/>
      <c r="L6" s="3"/>
      <c r="M6" s="3"/>
      <c r="N6" s="18" t="s">
        <v>13</v>
      </c>
      <c r="O6" s="19">
        <v>1</v>
      </c>
      <c r="P6" s="3"/>
      <c r="Q6" s="3"/>
    </row>
    <row r="7" spans="1:17" ht="21.75">
      <c r="A7" s="3"/>
      <c r="B7" s="96" t="str">
        <f>IF(TRIM('[2]c-form'!AJ3)&lt;&gt;"","Suspended Sediment, in Hundred Tons per Day, Water Year April 1, "&amp;'[2]c-form'!AJ3&amp;" to March 31,  "&amp;'[2]c-form'!AJ3+1,"Suspended Sediment, in Hundred Tons per Day, Water Year April 1,         to March 31,  ")</f>
        <v>Suspended Sediment, in Hundred Tons per Day, Water Year April 1, 2013 to March 31,  2014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3"/>
      <c r="Q7" s="3"/>
    </row>
    <row r="8" spans="1:17" ht="21.75">
      <c r="A8" s="3"/>
      <c r="B8" s="20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</row>
    <row r="9" spans="1:17" ht="23.25">
      <c r="A9" s="21"/>
      <c r="B9" s="22" t="s">
        <v>14</v>
      </c>
      <c r="C9" s="23" t="s">
        <v>15</v>
      </c>
      <c r="D9" s="23" t="s">
        <v>16</v>
      </c>
      <c r="E9" s="23" t="s">
        <v>17</v>
      </c>
      <c r="F9" s="23" t="s">
        <v>18</v>
      </c>
      <c r="G9" s="23" t="s">
        <v>19</v>
      </c>
      <c r="H9" s="23" t="s">
        <v>20</v>
      </c>
      <c r="I9" s="23" t="s">
        <v>21</v>
      </c>
      <c r="J9" s="23" t="s">
        <v>22</v>
      </c>
      <c r="K9" s="23" t="s">
        <v>23</v>
      </c>
      <c r="L9" s="23" t="s">
        <v>24</v>
      </c>
      <c r="M9" s="23" t="s">
        <v>25</v>
      </c>
      <c r="N9" s="23" t="s">
        <v>26</v>
      </c>
      <c r="O9" s="98" t="s">
        <v>27</v>
      </c>
      <c r="P9" s="99"/>
      <c r="Q9" s="21"/>
    </row>
    <row r="10" spans="1:17" ht="21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21.75">
      <c r="A11" s="3"/>
      <c r="B11" s="24">
        <v>1</v>
      </c>
      <c r="C11" s="25">
        <f>IF('[2]Discharge'!C9=0,0,IF(TRIM('[2]Discharge'!C9)="","",IF(COUNT(O6)=0,"",IF(O6=1,(((10^K4)*('[2]Discharge'!C9^N4))/100),((10^K4)*('[2]Discharge'!C9^N4))))))</f>
        <v>0.10605851662432379</v>
      </c>
      <c r="D11" s="25">
        <f>IF('[2]Discharge'!D9=0,0,IF(TRIM('[2]Discharge'!D9)="","",IF(COUNT(O6)=0,"",IF(O6=1,(((10^K4)*('[2]Discharge'!D9^N4))/100),((10^K4)*('[2]Discharge'!D9^N4))))))</f>
        <v>0.0295296439913721</v>
      </c>
      <c r="E11" s="25">
        <f>IF('[2]Discharge'!E9=0,0,IF(TRIM('[2]Discharge'!E9)="","",IF(COUNT(O6)=0,"",IF(O6=1,(((10^K4)*('[2]Discharge'!E9^N4))/100),((10^K4)*('[2]Discharge'!E9^N4))))))</f>
        <v>0.032919906707010636</v>
      </c>
      <c r="F11" s="25">
        <f>IF('[2]Discharge'!F9=0,0,IF(TRIM('[2]Discharge'!F9)="","",IF(COUNT(O6)=0,"",IF(O6=1,(((10^K4)*('[2]Discharge'!F9^N4))/100),((10^K4)*('[2]Discharge'!F9^N4))))))</f>
        <v>0.14981172991964908</v>
      </c>
      <c r="G11" s="25">
        <f>IF('[2]Discharge'!G9=0,0,IF(TRIM('[2]Discharge'!G9)="","",IF(COUNT(O6)=0,"",IF(O6=1,(((10^K4)*('[2]Discharge'!G9^N4))/100),((10^K4)*('[2]Discharge'!G9^N4))))))</f>
        <v>13.522616034415334</v>
      </c>
      <c r="H11" s="25">
        <f>IF('[2]Discharge'!H9=0,0,IF(TRIM('[2]Discharge'!H9)="","",IF(COUNT(O6)=0,"",IF(O6=1,(((10^K4)*('[2]Discharge'!H9^N4))/100),((10^K4)*('[2]Discharge'!H9^N4))))))</f>
        <v>5.461166908886833</v>
      </c>
      <c r="I11" s="25">
        <f>IF('[2]Discharge'!I9=0,0,IF(TRIM('[2]Discharge'!I9)="","",IF(COUNT(O6)=0,"",IF(O6=1,(((10^K4)*('[2]Discharge'!I9^N4))/100),((10^K4)*('[2]Discharge'!I9^N4))))))</f>
        <v>46.636300384852866</v>
      </c>
      <c r="J11" s="25">
        <f>IF('[2]Discharge'!J9=0,0,IF(TRIM('[2]Discharge'!J9)="","",IF(COUNT(O6)=0,"",IF(O6=1,(((10^K4)*('[2]Discharge'!J9^N4))/100),((10^K4)*('[2]Discharge'!J9^N4))))))</f>
        <v>21.602553458913572</v>
      </c>
      <c r="K11" s="25">
        <f>IF('[2]Discharge'!K9=0,0,IF(TRIM('[2]Discharge'!K9)="","",IF(COUNT(O6)=0,"",IF(O6=1,(((10^K4)*('[2]Discharge'!K9^N4))/100),((10^K4)*('[2]Discharge'!K9^N4))))))</f>
        <v>12.138648748427126</v>
      </c>
      <c r="L11" s="25">
        <f>IF('[2]Discharge'!L9=0,0,IF(TRIM('[2]Discharge'!L9)="","",IF(COUNT(O6)=0,"",IF(O6=1,(((10^K4)*('[2]Discharge'!L9^N4))/100),((10^K4)*('[2]Discharge'!L9^N4))))))</f>
        <v>3.1002955111023742</v>
      </c>
      <c r="M11" s="25">
        <f>IF('[2]Discharge'!M9=0,0,IF(TRIM('[2]Discharge'!M9)="","",IF(COUNT(O6)=0,"",IF(O6=1,(((10^K4)*('[2]Discharge'!M9^N4))/100),((10^K4)*('[2]Discharge'!M9^N4))))))</f>
        <v>2.220330495289854</v>
      </c>
      <c r="N11" s="25">
        <f>IF('[2]Discharge'!N9=0,0,IF(TRIM('[2]Discharge'!N9)="","",IF(COUNT(O6)=0,"",IF(O6=1,(((10^K4)*('[2]Discharge'!N9^N4))/100),((10^K4)*('[2]Discharge'!N9^N4))))))</f>
        <v>0.5363560701197044</v>
      </c>
      <c r="O11" s="84">
        <f>IF(AND(C11="",D11="",E11="",F11="",G11="",H11="",I11="",J11="",K11="",L11="",M11="",N11=""),"",SUM(C11:N11))</f>
        <v>105.53658740925003</v>
      </c>
      <c r="P11" s="85"/>
      <c r="Q11" s="4"/>
    </row>
    <row r="12" spans="1:17" ht="21.75">
      <c r="A12" s="3"/>
      <c r="B12" s="24">
        <v>2</v>
      </c>
      <c r="C12" s="25">
        <f>IF('[2]Discharge'!C10=0,0,IF(TRIM('[2]Discharge'!C10)="","",IF(COUNT(O6)=0,"",IF(O6=1,(((10^K4)*('[2]Discharge'!C10^N4))/100),((10^K4)*('[2]Discharge'!C10^N4))))))</f>
        <v>0.09105029659613222</v>
      </c>
      <c r="D12" s="25">
        <f>IF('[2]Discharge'!D10=0,0,IF(TRIM('[2]Discharge'!D10)="","",IF(COUNT(O6)=0,"",IF(O6=1,(((10^K4)*('[2]Discharge'!D10^N4))/100),((10^K4)*('[2]Discharge'!D10^N4))))))</f>
        <v>0.038408078893459006</v>
      </c>
      <c r="E12" s="25">
        <f>IF('[2]Discharge'!E10=0,0,IF(TRIM('[2]Discharge'!E10)="","",IF(COUNT(O6)=0,"",IF(O6=1,(((10^K4)*('[2]Discharge'!E10^N4))/100),((10^K4)*('[2]Discharge'!E10^N4))))))</f>
        <v>0.03155991255003856</v>
      </c>
      <c r="F12" s="25">
        <f>IF('[2]Discharge'!F10=0,0,IF(TRIM('[2]Discharge'!F10)="","",IF(COUNT(O6)=0,"",IF(O6=1,(((10^K4)*('[2]Discharge'!F10^N4))/100),((10^K4)*('[2]Discharge'!F10^N4))))))</f>
        <v>0.13431057834695875</v>
      </c>
      <c r="G12" s="25">
        <f>IF('[2]Discharge'!G10=0,0,IF(TRIM('[2]Discharge'!G10)="","",IF(COUNT(O6)=0,"",IF(O6=1,(((10^K4)*('[2]Discharge'!G10^N4))/100),((10^K4)*('[2]Discharge'!G10^N4))))))</f>
        <v>8.214234441326406</v>
      </c>
      <c r="H12" s="25">
        <f>IF('[2]Discharge'!H10=0,0,IF(TRIM('[2]Discharge'!H10)="","",IF(COUNT(O6)=0,"",IF(O6=1,(((10^K4)*('[2]Discharge'!H10^N4))/100),((10^K4)*('[2]Discharge'!H10^N4))))))</f>
        <v>6.975516210060883</v>
      </c>
      <c r="I12" s="25">
        <f>IF('[2]Discharge'!I10=0,0,IF(TRIM('[2]Discharge'!I10)="","",IF(COUNT(O6)=0,"",IF(O6=1,(((10^K4)*('[2]Discharge'!I10^N4))/100),((10^K4)*('[2]Discharge'!I10^N4))))))</f>
        <v>32.35944104053674</v>
      </c>
      <c r="J12" s="25">
        <f>IF('[2]Discharge'!J10=0,0,IF(TRIM('[2]Discharge'!J10)="","",IF(COUNT(O6)=0,"",IF(O6=1,(((10^K4)*('[2]Discharge'!J10^N4))/100),((10^K4)*('[2]Discharge'!J10^N4))))))</f>
        <v>18.334877450204573</v>
      </c>
      <c r="K12" s="25">
        <f>IF('[2]Discharge'!K10=0,0,IF(TRIM('[2]Discharge'!K10)="","",IF(COUNT(O6)=0,"",IF(O6=1,(((10^K4)*('[2]Discharge'!K10^N4))/100),((10^K4)*('[2]Discharge'!K10^N4))))))</f>
        <v>10.089033912007995</v>
      </c>
      <c r="L12" s="25">
        <f>IF('[2]Discharge'!L10=0,0,IF(TRIM('[2]Discharge'!L10)="","",IF(COUNT(O6)=0,"",IF(O6=1,(((10^K4)*('[2]Discharge'!L10^N4))/100),((10^K4)*('[2]Discharge'!L10^N4))))))</f>
        <v>3.0017402329769958</v>
      </c>
      <c r="M12" s="25">
        <f>IF('[2]Discharge'!M10=0,0,IF(TRIM('[2]Discharge'!M10)="","",IF(COUNT(O6)=0,"",IF(O6=1,(((10^K4)*('[2]Discharge'!M10^N4))/100),((10^K4)*('[2]Discharge'!M10^N4))))))</f>
        <v>2.106978254177056</v>
      </c>
      <c r="N12" s="25">
        <f>IF('[2]Discharge'!N10=0,0,IF(TRIM('[2]Discharge'!N10)="","",IF(COUNT(O6)=0,"",IF(O6=1,(((10^K4)*('[2]Discharge'!N10^N4))/100),((10^K4)*('[2]Discharge'!N10^N4))))))</f>
        <v>0.5363560701197044</v>
      </c>
      <c r="O12" s="84">
        <f aca="true" t="shared" si="0" ref="O12:O41">IF(AND(C12="",D12="",E12="",F12="",G12="",H12="",I12="",J12="",K12="",L12="",M12="",N12=""),"",SUM(C12:N12))</f>
        <v>81.91350647779694</v>
      </c>
      <c r="P12" s="85"/>
      <c r="Q12" s="4"/>
    </row>
    <row r="13" spans="1:17" ht="21.75">
      <c r="A13" s="3"/>
      <c r="B13" s="24">
        <v>3</v>
      </c>
      <c r="C13" s="25">
        <f>IF('[2]Discharge'!C11=0,0,IF(TRIM('[2]Discharge'!C11)="","",IF(COUNT(O6)=0,"",IF(O6=1,(((10^K4)*('[2]Discharge'!C11^N4))/100),((10^K4)*('[2]Discharge'!C11^N4))))))</f>
        <v>0.09105029659613222</v>
      </c>
      <c r="D13" s="25">
        <f>IF('[2]Discharge'!D11=0,0,IF(TRIM('[2]Discharge'!D11)="","",IF(COUNT(O6)=0,"",IF(O6=1,(((10^K4)*('[2]Discharge'!D11^N4))/100),((10^K4)*('[2]Discharge'!D11^N4))))))</f>
        <v>0.04396656177452951</v>
      </c>
      <c r="E13" s="25">
        <f>IF('[2]Discharge'!E11=0,0,IF(TRIM('[2]Discharge'!E11)="","",IF(COUNT(O6)=0,"",IF(O6=1,(((10^K4)*('[2]Discharge'!E11^N4))/100),((10^K4)*('[2]Discharge'!E11^N4))))))</f>
        <v>0.08140888680035827</v>
      </c>
      <c r="F13" s="25">
        <f>IF('[2]Discharge'!F11=0,0,IF(TRIM('[2]Discharge'!F11)="","",IF(COUNT(O6)=0,"",IF(O6=1,(((10^K4)*('[2]Discharge'!F11^N4))/100),((10^K4)*('[2]Discharge'!F11^N4))))))</f>
        <v>0.1420424837579807</v>
      </c>
      <c r="G13" s="25">
        <f>IF('[2]Discharge'!G11=0,0,IF(TRIM('[2]Discharge'!G11)="","",IF(COUNT(O6)=0,"",IF(O6=1,(((10^K4)*('[2]Discharge'!G11^N4))/100),((10^K4)*('[2]Discharge'!G11^N4))))))</f>
        <v>5.675454487520073</v>
      </c>
      <c r="H13" s="25">
        <f>IF('[2]Discharge'!H11=0,0,IF(TRIM('[2]Discharge'!H11)="","",IF(COUNT(O6)=0,"",IF(O6=1,(((10^K4)*('[2]Discharge'!H11^N4))/100),((10^K4)*('[2]Discharge'!H11^N4))))))</f>
        <v>8.630967866683935</v>
      </c>
      <c r="I13" s="25">
        <f>IF('[2]Discharge'!I11=0,0,IF(TRIM('[2]Discharge'!I11)="","",IF(COUNT(O6)=0,"",IF(O6=1,(((10^K4)*('[2]Discharge'!I11^N4))/100),((10^K4)*('[2]Discharge'!I11^N4))))))</f>
        <v>31.409563657449354</v>
      </c>
      <c r="J13" s="25">
        <f>IF('[2]Discharge'!J11=0,0,IF(TRIM('[2]Discharge'!J11)="","",IF(COUNT(O6)=0,"",IF(O6=1,(((10^K4)*('[2]Discharge'!J11^N4))/100),((10^K4)*('[2]Discharge'!J11^N4))))))</f>
        <v>16.864299690410537</v>
      </c>
      <c r="K13" s="25">
        <f>IF('[2]Discharge'!K11=0,0,IF(TRIM('[2]Discharge'!K11)="","",IF(COUNT(O6)=0,"",IF(O6=1,(((10^K4)*('[2]Discharge'!K11^N4))/100),((10^K4)*('[2]Discharge'!K11^N4))))))</f>
        <v>8.35294290294881</v>
      </c>
      <c r="L13" s="25">
        <f>IF('[2]Discharge'!L11=0,0,IF(TRIM('[2]Discharge'!L11)="","",IF(COUNT(O6)=0,"",IF(O6=1,(((10^K4)*('[2]Discharge'!L11^N4))/100),((10^K4)*('[2]Discharge'!L11^N4))))))</f>
        <v>3.300277118668957</v>
      </c>
      <c r="M13" s="25">
        <f>IF('[2]Discharge'!M11=0,0,IF(TRIM('[2]Discharge'!M11)="","",IF(COUNT(O6)=0,"",IF(O6=1,(((10^K4)*('[2]Discharge'!M11^N4))/100),((10^K4)*('[2]Discharge'!M11^N4))))))</f>
        <v>2.4784650919965014</v>
      </c>
      <c r="N13" s="25">
        <f>IF('[2]Discharge'!N11=0,0,IF(TRIM('[2]Discharge'!N11)="","",IF(COUNT(O6)=0,"",IF(O6=1,(((10^K4)*('[2]Discharge'!N11^N4))/100),((10^K4)*('[2]Discharge'!N11^N4))))))</f>
        <v>0.505930681548151</v>
      </c>
      <c r="O13" s="84">
        <f t="shared" si="0"/>
        <v>77.57636972615532</v>
      </c>
      <c r="P13" s="85"/>
      <c r="Q13" s="4"/>
    </row>
    <row r="14" spans="1:17" ht="21.75">
      <c r="A14" s="3"/>
      <c r="B14" s="24">
        <v>4</v>
      </c>
      <c r="C14" s="25">
        <f>IF('[2]Discharge'!C12=0,0,IF(TRIM('[2]Discharge'!C12)="","",IF(COUNT(O6)=0,"",IF(O6=1,(((10^K4)*('[2]Discharge'!C12^N4))/100),((10^K4)*('[2]Discharge'!C12^N4))))))</f>
        <v>0.07113788505403414</v>
      </c>
      <c r="D14" s="25">
        <f>IF('[2]Discharge'!D12=0,0,IF(TRIM('[2]Discharge'!D12)="","",IF(COUNT(O6)=0,"",IF(O6=1,(((10^K4)*('[2]Discharge'!D12^N4))/100),((10^K4)*('[2]Discharge'!D12^N4))))))</f>
        <v>0.05455346533241252</v>
      </c>
      <c r="E14" s="25">
        <f>IF('[2]Discharge'!E12=0,0,IF(TRIM('[2]Discharge'!E12)="","",IF(COUNT(O6)=0,"",IF(O6=1,(((10^K4)*('[2]Discharge'!E12^N4))/100),((10^K4)*('[2]Discharge'!E12^N4))))))</f>
        <v>1.3584702693432709</v>
      </c>
      <c r="F14" s="25">
        <f>IF('[2]Discharge'!F12=0,0,IF(TRIM('[2]Discharge'!F12)="","",IF(COUNT(O6)=0,"",IF(O6=1,(((10^K4)*('[2]Discharge'!F12^N4))/100),((10^K4)*('[2]Discharge'!F12^N4))))))</f>
        <v>0.10605851662432379</v>
      </c>
      <c r="G14" s="25">
        <f>IF('[2]Discharge'!G12=0,0,IF(TRIM('[2]Discharge'!G12)="","",IF(COUNT(O6)=0,"",IF(O6=1,(((10^K4)*('[2]Discharge'!G12^N4))/100),((10^K4)*('[2]Discharge'!G12^N4))))))</f>
        <v>5.034835541810613</v>
      </c>
      <c r="H14" s="25">
        <f>IF('[2]Discharge'!H12=0,0,IF(TRIM('[2]Discharge'!H12)="","",IF(COUNT(O6)=0,"",IF(O6=1,(((10^K4)*('[2]Discharge'!H12^N4))/100),((10^K4)*('[2]Discharge'!H12^N4))))))</f>
        <v>9.919787737642674</v>
      </c>
      <c r="I14" s="25">
        <f>IF('[2]Discharge'!I12=0,0,IF(TRIM('[2]Discharge'!I12)="","",IF(COUNT(O6)=0,"",IF(O6=1,(((10^K4)*('[2]Discharge'!I12^N4))/100),((10^K4)*('[2]Discharge'!I12^N4))))))</f>
        <v>43.736318205577156</v>
      </c>
      <c r="J14" s="25">
        <f>IF('[2]Discharge'!J12=0,0,IF(TRIM('[2]Discharge'!J12)="","",IF(COUNT(O6)=0,"",IF(O6=1,(((10^K4)*('[2]Discharge'!J12^N4))/100),((10^K4)*('[2]Discharge'!J12^N4))))))</f>
        <v>15.270223300013033</v>
      </c>
      <c r="K14" s="25">
        <f>IF('[2]Discharge'!K12=0,0,IF(TRIM('[2]Discharge'!K12)="","",IF(COUNT(O6)=0,"",IF(O6=1,(((10^K4)*('[2]Discharge'!K12^N4))/100),((10^K4)*('[2]Discharge'!K12^N4))))))</f>
        <v>7.523848043729931</v>
      </c>
      <c r="L14" s="25">
        <f>IF('[2]Discharge'!L12=0,0,IF(TRIM('[2]Discharge'!L12)="","",IF(COUNT(O6)=0,"",IF(O6=1,(((10^K4)*('[2]Discharge'!L12^N4))/100),((10^K4)*('[2]Discharge'!L12^N4))))))</f>
        <v>3.1002955111023742</v>
      </c>
      <c r="M14" s="25">
        <f>IF('[2]Discharge'!M12=0,0,IF(TRIM('[2]Discharge'!M12)="","",IF(COUNT(O6)=0,"",IF(O6=1,(((10^K4)*('[2]Discharge'!M12^N4))/100),((10^K4)*('[2]Discharge'!M12^N4))))))</f>
        <v>3.300277118668957</v>
      </c>
      <c r="N14" s="25">
        <f>IF('[2]Discharge'!N12=0,0,IF(TRIM('[2]Discharge'!N12)="","",IF(COUNT(O6)=0,"",IF(O6=1,(((10^K4)*('[2]Discharge'!N12^N4))/100),((10^K4)*('[2]Discharge'!N12^N4))))))</f>
        <v>0.5363560701197044</v>
      </c>
      <c r="O14" s="84">
        <f t="shared" si="0"/>
        <v>90.01216166501848</v>
      </c>
      <c r="P14" s="85"/>
      <c r="Q14" s="4"/>
    </row>
    <row r="15" spans="1:17" ht="21.75">
      <c r="A15" s="3"/>
      <c r="B15" s="24">
        <v>5</v>
      </c>
      <c r="C15" s="25">
        <f>IF('[2]Discharge'!C13=0,0,IF(TRIM('[2]Discharge'!C13)="","",IF(COUNT(O6)=0,"",IF(O6=1,(((10^K4)*('[2]Discharge'!C13^N4))/100),(((10^K4)*('[2]Discharge'!C13^N4)))))))</f>
        <v>0.04817702916008378</v>
      </c>
      <c r="D15" s="25">
        <f>IF('[2]Discharge'!D13=0,0,IF(TRIM('[2]Discharge'!D13)="","",IF(COUNT(O6)=0,"",IF(O6=1,(((10^K4)*('[2]Discharge'!D13^N4))/100),((10^K4)*('[2]Discharge'!D13^N4))))))</f>
        <v>0.7084962212224574</v>
      </c>
      <c r="E15" s="25">
        <f>IF('[2]Discharge'!E13=0,0,IF(TRIM('[2]Discharge'!E13)="","",IF(COUNT(O6)=0,"",IF(O6=1,(((10^K4)*('[2]Discharge'!E13^N4))/100),((10^K4)*('[2]Discharge'!E13^N4))))))</f>
        <v>1.080229075196114</v>
      </c>
      <c r="F15" s="25">
        <f>IF('[2]Discharge'!F13=0,0,IF(TRIM('[2]Discharge'!F13)="","",IF(COUNT(O6)=0,"",IF(O6=1,(((10^K4)*('[2]Discharge'!F13^N4))/100),((10^K4)*('[2]Discharge'!F13^N4))))))</f>
        <v>0.08436527456746398</v>
      </c>
      <c r="G15" s="25">
        <f>IF('[2]Discharge'!G13=0,0,IF(TRIM('[2]Discharge'!G13)="","",IF(COUNT(O6)=0,"",IF(O6=1,(((10^K4)*('[2]Discharge'!G13^N4))/100),((10^K4)*('[2]Discharge'!G13^N4))))))</f>
        <v>4.822842981914203</v>
      </c>
      <c r="H15" s="25">
        <f>IF('[2]Discharge'!H13=0,0,IF(TRIM('[2]Discharge'!H13)="","",IF(COUNT(O6)=0,"",IF(O6=1,(((10^K4)*('[2]Discharge'!H13^N4))/100),((10^K4)*('[2]Discharge'!H13^N4))))))</f>
        <v>7.799359326539697</v>
      </c>
      <c r="I15" s="25">
        <f>IF('[2]Discharge'!I13=0,0,IF(TRIM('[2]Discharge'!I13)="","",IF(COUNT(O6)=0,"",IF(O6=1,(((10^K4)*('[2]Discharge'!I13^N4))/100),((10^K4)*('[2]Discharge'!I13^N4))))))</f>
        <v>32.12173802271888</v>
      </c>
      <c r="J15" s="25">
        <f>IF('[2]Discharge'!J13=0,0,IF(TRIM('[2]Discharge'!J13)="","",IF(COUNT(O6)=0,"",IF(O6=1,(((10^K4)*('[2]Discharge'!J13^N4))/100),((10^K4)*('[2]Discharge'!J13^N4))))))</f>
        <v>11.623151445629203</v>
      </c>
      <c r="K15" s="25">
        <f>IF('[2]Discharge'!K13=0,0,IF(TRIM('[2]Discharge'!K13)="","",IF(COUNT(O6)=0,"",IF(O6=1,(((10^K4)*('[2]Discharge'!K13^N4))/100),((10^K4)*('[2]Discharge'!K13^N4))))))</f>
        <v>6.866295733961565</v>
      </c>
      <c r="L15" s="25">
        <f>IF('[2]Discharge'!L13=0,0,IF(TRIM('[2]Discharge'!L13)="","",IF(COUNT(O6)=0,"",IF(O6=1,(((10^K4)*('[2]Discharge'!L13^N4))/100),((10^K4)*('[2]Discharge'!L13^N4))))))</f>
        <v>2.5433815243042965</v>
      </c>
      <c r="M15" s="25">
        <f>IF('[2]Discharge'!M13=0,0,IF(TRIM('[2]Discharge'!M13)="","",IF(COUNT(O6)=0,"",IF(O6=1,(((10^K4)*('[2]Discharge'!M13^N4))/100),((10^K4)*('[2]Discharge'!M13^N4))))))</f>
        <v>3.300277118668957</v>
      </c>
      <c r="N15" s="25">
        <f>IF('[2]Discharge'!N13=0,0,IF(TRIM('[2]Discharge'!N13)="","",IF(COUNT(O6)=0,"",IF(O6=1,(((10^K4)*('[2]Discharge'!N13^N4))/100),((10^K4)*('[2]Discharge'!N13^N4))))))</f>
        <v>0.9346632118052313</v>
      </c>
      <c r="O15" s="84">
        <f t="shared" si="0"/>
        <v>71.93297696568816</v>
      </c>
      <c r="P15" s="85"/>
      <c r="Q15" s="4"/>
    </row>
    <row r="16" spans="1:17" ht="21.75">
      <c r="A16" s="3"/>
      <c r="B16" s="24">
        <v>6</v>
      </c>
      <c r="C16" s="25">
        <f>IF('[2]Discharge'!C14=0,0,IF(TRIM('[2]Discharge'!C14)="","",IF(COUNT(O6)=0,"",IF(O6=1,(((10^K4)*('[2]Discharge'!C14^N4))/100),((10^K4)*('[2]Discharge'!C14^N4))))))</f>
        <v>0.04257078568761707</v>
      </c>
      <c r="D16" s="25">
        <f>IF('[2]Discharge'!D14=0,0,IF(TRIM('[2]Discharge'!D14)="","",IF(COUNT(O6)=0,"",IF(O6=1,(((10^K4)*('[2]Discharge'!D14^N4))/100),((10^K4)*('[2]Discharge'!D14^N4))))))</f>
        <v>0.4946703281026839</v>
      </c>
      <c r="E16" s="25">
        <f>IF('[2]Discharge'!E14=0,0,IF(TRIM('[2]Discharge'!E14)="","",IF(COUNT(O6)=0,"",IF(O6=1,(((10^K4)*('[2]Discharge'!E14^N4))/100),((10^K4)*('[2]Discharge'!E14^N4))))))</f>
        <v>1.080229075196114</v>
      </c>
      <c r="F16" s="25">
        <f>IF('[2]Discharge'!F14=0,0,IF(TRIM('[2]Discharge'!F14)="","",IF(COUNT(O6)=0,"",IF(O6=1,(((10^K4)*('[2]Discharge'!F14^N4))/100),((10^K4)*('[2]Discharge'!F14^N4))))))</f>
        <v>0.08140888680035827</v>
      </c>
      <c r="G16" s="25">
        <f>IF('[2]Discharge'!G14=0,0,IF(TRIM('[2]Discharge'!G14)="","",IF(COUNT(O6)=0,"",IF(O6=1,(((10^K4)*('[2]Discharge'!G14^N4))/100),((10^K4)*('[2]Discharge'!G14^N4))))))</f>
        <v>6.866295733961565</v>
      </c>
      <c r="H16" s="25">
        <f>IF('[2]Discharge'!H14=0,0,IF(TRIM('[2]Discharge'!H14)="","",IF(COUNT(O6)=0,"",IF(O6=1,(((10^K4)*('[2]Discharge'!H14^N4))/100),((10^K4)*('[2]Discharge'!H14^N4))))))</f>
        <v>8.214234441326406</v>
      </c>
      <c r="I16" s="25">
        <f>IF('[2]Discharge'!I14=0,0,IF(TRIM('[2]Discharge'!I14)="","",IF(COUNT(O6)=0,"",IF(O6=1,(((10^K4)*('[2]Discharge'!I14^N4))/100),((10^K4)*('[2]Discharge'!I14^N4))))))</f>
        <v>26.305980263177663</v>
      </c>
      <c r="J16" s="25">
        <f>IF('[2]Discharge'!J14=0,0,IF(TRIM('[2]Discharge'!J14)="","",IF(COUNT(O6)=0,"",IF(O6=1,(((10^K4)*('[2]Discharge'!J14^N4))/100),((10^K4)*('[2]Discharge'!J14^N4))))))</f>
        <v>10.768494449656107</v>
      </c>
      <c r="K16" s="25">
        <f>IF('[2]Discharge'!K14=0,0,IF(TRIM('[2]Discharge'!K14)="","",IF(COUNT(O6)=0,"",IF(O6=1,(((10^K4)*('[2]Discharge'!K14^N4))/100),((10^K4)*('[2]Discharge'!K14^N4))))))</f>
        <v>6.539561230982645</v>
      </c>
      <c r="L16" s="25">
        <f>IF('[2]Discharge'!L14=0,0,IF(TRIM('[2]Discharge'!L14)="","",IF(COUNT(O6)=0,"",IF(O6=1,(((10^K4)*('[2]Discharge'!L14^N4))/100),((10^K4)*('[2]Discharge'!L14^N4))))))</f>
        <v>2.4784650919965014</v>
      </c>
      <c r="M16" s="25">
        <f>IF('[2]Discharge'!M14=0,0,IF(TRIM('[2]Discharge'!M14)="","",IF(COUNT(O6)=0,"",IF(O6=1,(((10^K4)*('[2]Discharge'!M14^N4))/100),((10^K4)*('[2]Discharge'!M14^N4))))))</f>
        <v>2.3490847248972813</v>
      </c>
      <c r="N16" s="25">
        <f>IF('[2]Discharge'!N14=0,0,IF(TRIM('[2]Discharge'!N14)="","",IF(COUNT(O6)=0,"",IF(O6=1,(((10^K4)*('[2]Discharge'!N14^N4))/100),((10^K4)*('[2]Discharge'!N14^N4))))))</f>
        <v>2.738998340588629</v>
      </c>
      <c r="O16" s="84">
        <f t="shared" si="0"/>
        <v>67.95999335237356</v>
      </c>
      <c r="P16" s="85"/>
      <c r="Q16" s="4"/>
    </row>
    <row r="17" spans="1:17" ht="21.75">
      <c r="A17" s="3"/>
      <c r="B17" s="24">
        <v>7</v>
      </c>
      <c r="C17" s="25">
        <f>IF('[2]Discharge'!C15=0,0,IF(TRIM('[2]Discharge'!C15)="","",IF(COUNT(O6)=0,"",IF(O6=1,(((10^K4)*('[2]Discharge'!C15^N4))/100),((10^K4)*('[2]Discharge'!C15^N4))))))</f>
        <v>0.038408078893459006</v>
      </c>
      <c r="D17" s="25">
        <f>IF('[2]Discharge'!D15=0,0,IF(TRIM('[2]Discharge'!D15)="","",IF(COUNT(O6)=0,"",IF(O6=1,(((10^K4)*('[2]Discharge'!D15^N4))/100),((10^K4)*('[2]Discharge'!D15^N4))))))</f>
        <v>0.19952514693322324</v>
      </c>
      <c r="E17" s="25">
        <f>IF('[2]Discharge'!E15=0,0,IF(TRIM('[2]Discharge'!E15)="","",IF(COUNT(O6)=0,"",IF(O6=1,(((10^K4)*('[2]Discharge'!E15^N4))/100),((10^K4)*('[2]Discharge'!E15^N4))))))</f>
        <v>1.0505990670831982</v>
      </c>
      <c r="F17" s="25">
        <f>IF('[2]Discharge'!F15=0,0,IF(TRIM('[2]Discharge'!F15)="","",IF(COUNT(O6)=0,"",IF(O6=1,(((10^K4)*('[2]Discharge'!F15^N4))/100),((10^K4)*('[2]Discharge'!F15^N4))))))</f>
        <v>0.06750026695102451</v>
      </c>
      <c r="G17" s="25">
        <f>IF('[2]Discharge'!G15=0,0,IF(TRIM('[2]Discharge'!G15)="","",IF(COUNT(O6)=0,"",IF(O6=1,(((10^K4)*('[2]Discharge'!G15^N4))/100),((10^K4)*('[2]Discharge'!G15^N4))))))</f>
        <v>6.866295733961565</v>
      </c>
      <c r="H17" s="25">
        <f>IF('[2]Discharge'!H15=0,0,IF(TRIM('[2]Discharge'!H15)="","",IF(COUNT(O6)=0,"",IF(O6=1,(((10^K4)*('[2]Discharge'!H15^N4))/100),((10^K4)*('[2]Discharge'!H15^N4))))))</f>
        <v>13.522616034415334</v>
      </c>
      <c r="I17" s="25">
        <f>IF('[2]Discharge'!I15=0,0,IF(TRIM('[2]Discharge'!I15)="","",IF(COUNT(O6)=0,"",IF(O6=1,(((10^K4)*('[2]Discharge'!I15^N4))/100),((10^K4)*('[2]Discharge'!I15^N4))))))</f>
        <v>23.663916452908214</v>
      </c>
      <c r="J17" s="25">
        <f>IF('[2]Discharge'!J15=0,0,IF(TRIM('[2]Discharge'!J15)="","",IF(COUNT(O6)=0,"",IF(O6=1,(((10^K4)*('[2]Discharge'!J15^N4))/100),((10^K4)*('[2]Discharge'!J15^N4))))))</f>
        <v>11.280598936018821</v>
      </c>
      <c r="K17" s="25">
        <f>IF('[2]Discharge'!K15=0,0,IF(TRIM('[2]Discharge'!K15)="","",IF(COUNT(O6)=0,"",IF(O6=1,(((10^K4)*('[2]Discharge'!K15^N4))/100),((10^K4)*('[2]Discharge'!K15^N4))))))</f>
        <v>6.322531728704807</v>
      </c>
      <c r="L17" s="25">
        <f>IF('[2]Discharge'!L15=0,0,IF(TRIM('[2]Discharge'!L15)="","",IF(COUNT(O6)=0,"",IF(O6=1,(((10^K4)*('[2]Discharge'!L15^N4))/100),((10^K4)*('[2]Discharge'!L15^N4))))))</f>
        <v>2.3490847248972813</v>
      </c>
      <c r="M17" s="25">
        <f>IF('[2]Discharge'!M15=0,0,IF(TRIM('[2]Discharge'!M15)="","",IF(COUNT(O6)=0,"",IF(O6=1,(((10^K4)*('[2]Discharge'!M15^N4))/100),((10^K4)*('[2]Discharge'!M15^N4))))))</f>
        <v>1.0339644112134676</v>
      </c>
      <c r="N17" s="25">
        <f>IF('[2]Discharge'!N15=0,0,IF(TRIM('[2]Discharge'!N15)="","",IF(COUNT(O6)=0,"",IF(O6=1,(((10^K4)*('[2]Discharge'!N15^N4))/100),((10^K4)*('[2]Discharge'!N15^N4))))))</f>
        <v>3.1002955111023742</v>
      </c>
      <c r="O17" s="84">
        <f t="shared" si="0"/>
        <v>69.49533609308276</v>
      </c>
      <c r="P17" s="85"/>
      <c r="Q17" s="4"/>
    </row>
    <row r="18" spans="1:17" ht="21.75">
      <c r="A18" s="3"/>
      <c r="B18" s="24">
        <v>8</v>
      </c>
      <c r="C18" s="25">
        <f>IF('[2]Discharge'!C16=0,0,IF(TRIM('[2]Discharge'!C16)="","",IF(COUNT(O6)=0,"",IF(O6=1,(((10^K4)*('[2]Discharge'!C16^N4))/100),((10^K4)*('[2]Discharge'!C16^N4))))))</f>
        <v>0.038408078893459006</v>
      </c>
      <c r="D18" s="25">
        <f>IF('[2]Discharge'!D16=0,0,IF(TRIM('[2]Discharge'!D16)="","",IF(COUNT(O6)=0,"",IF(O6=1,(((10^K4)*('[2]Discharge'!D16^N4))/100),((10^K4)*('[2]Discharge'!D16^N4))))))</f>
        <v>0.17096311747760382</v>
      </c>
      <c r="E18" s="25">
        <f>IF('[2]Discharge'!E16=0,0,IF(TRIM('[2]Discharge'!E16)="","",IF(COUNT(O6)=0,"",IF(O6=1,(((10^K4)*('[2]Discharge'!E16^N4))/100),((10^K4)*('[2]Discharge'!E16^N4))))))</f>
        <v>0.6844165548841259</v>
      </c>
      <c r="F18" s="25">
        <f>IF('[2]Discharge'!F16=0,0,IF(TRIM('[2]Discharge'!F16)="","",IF(COUNT(O6)=0,"",IF(O6=1,(((10^K4)*('[2]Discharge'!F16^N4))/100),((10^K4)*('[2]Discharge'!F16^N4))))))</f>
        <v>0.07113788505403414</v>
      </c>
      <c r="G18" s="25">
        <f>IF('[2]Discharge'!G16=0,0,IF(TRIM('[2]Discharge'!G16)="","",IF(COUNT(O6)=0,"",IF(O6=1,(((10^K4)*('[2]Discharge'!G16^N4))/100),((10^K4)*('[2]Discharge'!G16^N4))))))</f>
        <v>7.661494379301097</v>
      </c>
      <c r="H18" s="25">
        <f>IF('[2]Discharge'!H16=0,0,IF(TRIM('[2]Discharge'!H16)="","",IF(COUNT(O6)=0,"",IF(O6=1,(((10^K4)*('[2]Discharge'!H16^N4))/100),((10^K4)*('[2]Discharge'!H16^N4))))))</f>
        <v>23.663916452908214</v>
      </c>
      <c r="I18" s="25">
        <f>IF('[2]Discharge'!I16=0,0,IF(TRIM('[2]Discharge'!I16)="","",IF(COUNT(O6)=0,"",IF(O6=1,(((10^K4)*('[2]Discharge'!I16^N4))/100),((10^K4)*('[2]Discharge'!I16^N4))))))</f>
        <v>20.373921064366762</v>
      </c>
      <c r="J18" s="25">
        <f>IF('[2]Discharge'!J16=0,0,IF(TRIM('[2]Discharge'!J16)="","",IF(COUNT(O6)=0,"",IF(O6=1,(((10^K4)*('[2]Discharge'!J16^N4))/100),((10^K4)*('[2]Discharge'!J16^N4))))))</f>
        <v>10.768494449656107</v>
      </c>
      <c r="K18" s="25">
        <f>IF('[2]Discharge'!K16=0,0,IF(TRIM('[2]Discharge'!K16)="","",IF(COUNT(O6)=0,"",IF(O6=1,(((10^K4)*('[2]Discharge'!K16^N4))/100),((10^K4)*('[2]Discharge'!K16^N4))))))</f>
        <v>5.7828683885125916</v>
      </c>
      <c r="L18" s="25">
        <f>IF('[2]Discharge'!L16=0,0,IF(TRIM('[2]Discharge'!L16)="","",IF(COUNT(O6)=0,"",IF(O6=1,(((10^K4)*('[2]Discharge'!L16^N4))/100),((10^K4)*('[2]Discharge'!L16^N4))))))</f>
        <v>2.3490847248972813</v>
      </c>
      <c r="M18" s="25">
        <f>IF('[2]Discharge'!M16=0,0,IF(TRIM('[2]Discharge'!M16)="","",IF(COUNT(O6)=0,"",IF(O6=1,(((10^K4)*('[2]Discharge'!M16^N4))/100),((10^K4)*('[2]Discharge'!M16^N4))))))</f>
        <v>0.9346632118052313</v>
      </c>
      <c r="N18" s="25">
        <f>IF('[2]Discharge'!N16=0,0,IF(TRIM('[2]Discharge'!N16)="","",IF(COUNT(O6)=0,"",IF(O6=1,(((10^K4)*('[2]Discharge'!N16^N4))/100),((10^K4)*('[2]Discharge'!N16^N4))))))</f>
        <v>2.0568791017277905</v>
      </c>
      <c r="O18" s="84">
        <f t="shared" si="0"/>
        <v>74.5562474094843</v>
      </c>
      <c r="P18" s="85"/>
      <c r="Q18" s="4"/>
    </row>
    <row r="19" spans="1:17" ht="21.75">
      <c r="A19" s="3"/>
      <c r="B19" s="24">
        <v>9</v>
      </c>
      <c r="C19" s="25">
        <f>IF('[2]Discharge'!C17=0,0,IF(TRIM('[2]Discharge'!C17)="","",IF(COUNT(O6)=0,"",IF(O6=1,(((10^K4)*('[2]Discharge'!C17^N4))/100),((10^K4)*('[2]Discharge'!C17^N4))))))</f>
        <v>0.04048470858116391</v>
      </c>
      <c r="D19" s="25">
        <f>IF('[2]Discharge'!D17=0,0,IF(TRIM('[2]Discharge'!D17)="","",IF(COUNT(O6)=0,"",IF(O6=1,(((10^K4)*('[2]Discharge'!D17^N4))/100),((10^K4)*('[2]Discharge'!D17^N4))))))</f>
        <v>0.19952514693322324</v>
      </c>
      <c r="E19" s="25">
        <f>IF('[2]Discharge'!E17=0,0,IF(TRIM('[2]Discharge'!E17)="","",IF(COUNT(O6)=0,"",IF(O6=1,(((10^K4)*('[2]Discharge'!E17^N4))/100),((10^K4)*('[2]Discharge'!E17^N4))))))</f>
        <v>0.3354375810520543</v>
      </c>
      <c r="F19" s="25">
        <f>IF('[2]Discharge'!F17=0,0,IF(TRIM('[2]Discharge'!F17)="","",IF(COUNT(O6)=0,"",IF(O6=1,(((10^K4)*('[2]Discharge'!F17^N4))/100),((10^K4)*('[2]Discharge'!F17^N4))))))</f>
        <v>0.08436527456746398</v>
      </c>
      <c r="G19" s="25">
        <f>IF('[2]Discharge'!G17=0,0,IF(TRIM('[2]Discharge'!G17)="","",IF(COUNT(O6)=0,"",IF(O6=1,(((10^K4)*('[2]Discharge'!G17^N4))/100),((10^K4)*('[2]Discharge'!G17^N4))))))</f>
        <v>8.35294290294881</v>
      </c>
      <c r="H19" s="25">
        <f>IF('[2]Discharge'!H17=0,0,IF(TRIM('[2]Discharge'!H17)="","",IF(COUNT(O6)=0,"",IF(O6=1,(((10^K4)*('[2]Discharge'!H17^N4))/100),((10^K4)*('[2]Discharge'!H17^N4))))))</f>
        <v>35.551610748413026</v>
      </c>
      <c r="I19" s="25">
        <f>IF('[2]Discharge'!I17=0,0,IF(TRIM('[2]Discharge'!I17)="","",IF(COUNT(O6)=0,"",IF(O6=1,(((10^K4)*('[2]Discharge'!I17^N4))/100),((10^K4)*('[2]Discharge'!I17^N4))))))</f>
        <v>15.974361974395668</v>
      </c>
      <c r="J19" s="25">
        <f>IF('[2]Discharge'!J17=0,0,IF(TRIM('[2]Discharge'!J17)="","",IF(COUNT(O6)=0,"",IF(O6=1,(((10^K4)*('[2]Discharge'!J17^N4))/100),((10^K4)*('[2]Discharge'!J17^N4))))))</f>
        <v>9.32945420512236</v>
      </c>
      <c r="K19" s="25">
        <f>IF('[2]Discharge'!K17=0,0,IF(TRIM('[2]Discharge'!K17)="","",IF(COUNT(O6)=0,"",IF(O6=1,(((10^K4)*('[2]Discharge'!K17^N4))/100),((10^K4)*('[2]Discharge'!K17^N4))))))</f>
        <v>6.322531728704807</v>
      </c>
      <c r="L19" s="25">
        <f>IF('[2]Discharge'!L17=0,0,IF(TRIM('[2]Discharge'!L17)="","",IF(COUNT(O6)=0,"",IF(O6=1,(((10^K4)*('[2]Discharge'!L17^N4))/100),((10^K4)*('[2]Discharge'!L17^N4))))))</f>
        <v>2.3490847248972813</v>
      </c>
      <c r="M19" s="25">
        <f>IF('[2]Discharge'!M17=0,0,IF(TRIM('[2]Discharge'!M17)="","",IF(COUNT(O6)=0,"",IF(O6=1,(((10^K4)*('[2]Discharge'!M17^N4))/100),((10^K4)*('[2]Discharge'!M17^N4))))))</f>
        <v>0.9346632118052313</v>
      </c>
      <c r="N19" s="25">
        <f>IF('[2]Discharge'!N17=0,0,IF(TRIM('[2]Discharge'!N17)="","",IF(COUNT(O6)=0,"",IF(O6=1,(((10^K4)*('[2]Discharge'!N17^N4))/100),((10^K4)*('[2]Discharge'!N17^N4))))))</f>
        <v>0.8853539395519775</v>
      </c>
      <c r="O19" s="84">
        <f t="shared" si="0"/>
        <v>80.35981614697306</v>
      </c>
      <c r="P19" s="85"/>
      <c r="Q19" s="4"/>
    </row>
    <row r="20" spans="1:17" ht="21.75">
      <c r="A20" s="3"/>
      <c r="B20" s="24">
        <v>10</v>
      </c>
      <c r="C20" s="25">
        <f>IF('[2]Discharge'!C18=0,0,IF(TRIM('[2]Discharge'!C18)="","",IF(COUNT(O6)=0,"",IF(O6=1,(((10^K4)*('[2]Discharge'!C18^N4))/100),((10^K4)*('[2]Discharge'!C18^N4))))))</f>
        <v>0.032919906707010636</v>
      </c>
      <c r="D20" s="25">
        <f>IF('[2]Discharge'!D18=0,0,IF(TRIM('[2]Discharge'!D18)="","",IF(COUNT(O6)=0,"",IF(O6=1,(((10^K4)*('[2]Discharge'!D18^N4))/100),((10^K4)*('[2]Discharge'!D18^N4))))))</f>
        <v>0.3690270582157575</v>
      </c>
      <c r="E20" s="25">
        <f>IF('[2]Discharge'!E18=0,0,IF(TRIM('[2]Discharge'!E18)="","",IF(COUNT(O6)=0,"",IF(O6=1,(((10^K4)*('[2]Discharge'!E18^N4))/100),((10^K4)*('[2]Discharge'!E18^N4))))))</f>
        <v>0.30214277977418424</v>
      </c>
      <c r="F20" s="25">
        <f>IF('[2]Discharge'!F18=0,0,IF(TRIM('[2]Discharge'!F18)="","",IF(COUNT(O6)=0,"",IF(O6=1,(((10^K4)*('[2]Discharge'!F18^N4))/100),((10^K4)*('[2]Discharge'!F18^N4))))))</f>
        <v>0.18519549413577185</v>
      </c>
      <c r="G20" s="25">
        <f>IF('[2]Discharge'!G18=0,0,IF(TRIM('[2]Discharge'!G18)="","",IF(COUNT(O6)=0,"",IF(O6=1,(((10^K4)*('[2]Discharge'!G18^N4))/100),((10^K4)*('[2]Discharge'!G18^N4))))))</f>
        <v>8.630967866683935</v>
      </c>
      <c r="H20" s="25">
        <f>IF('[2]Discharge'!H18=0,0,IF(TRIM('[2]Discharge'!H18)="","",IF(COUNT(O6)=0,"",IF(O6=1,(((10^K4)*('[2]Discharge'!H18^N4))/100),((10^K4)*('[2]Discharge'!H18^N4))))))</f>
        <v>51.34835364322341</v>
      </c>
      <c r="I20" s="25">
        <f>IF('[2]Discharge'!I18=0,0,IF(TRIM('[2]Discharge'!I18)="","",IF(COUNT(O6)=0,"",IF(O6=1,(((10^K4)*('[2]Discharge'!I18^N4))/100),((10^K4)*('[2]Discharge'!I18^N4))))))</f>
        <v>12.656085935660338</v>
      </c>
      <c r="J20" s="25">
        <f>IF('[2]Discharge'!J18=0,0,IF(TRIM('[2]Discharge'!J18)="","",IF(COUNT(O6)=0,"",IF(O6=1,(((10^K4)*('[2]Discharge'!J18^N4))/100),((10^K4)*('[2]Discharge'!J18^N4))))))</f>
        <v>7.937439698001099</v>
      </c>
      <c r="K20" s="25">
        <f>IF('[2]Discharge'!K18=0,0,IF(TRIM('[2]Discharge'!K18)="","",IF(COUNT(O6)=0,"",IF(O6=1,(((10^K4)*('[2]Discharge'!K18^N4))/100),((10^K4)*('[2]Discharge'!K18^N4))))))</f>
        <v>6.1061578501076585</v>
      </c>
      <c r="L20" s="25">
        <f>IF('[2]Discharge'!L18=0,0,IF(TRIM('[2]Discharge'!L18)="","",IF(COUNT(O6)=0,"",IF(O6=1,(((10^K4)*('[2]Discharge'!L18^N4))/100),((10^K4)*('[2]Discharge'!L18^N4))))))</f>
        <v>2.220330495289854</v>
      </c>
      <c r="M20" s="25">
        <f>IF('[2]Discharge'!M18=0,0,IF(TRIM('[2]Discharge'!M18)="","",IF(COUNT(O6)=0,"",IF(O6=1,(((10^K4)*('[2]Discharge'!M18^N4))/100),((10^K4)*('[2]Discharge'!M18^N4))))))</f>
        <v>0.9842032406651191</v>
      </c>
      <c r="N20" s="25">
        <f>IF('[2]Discharge'!N18=0,0,IF(TRIM('[2]Discharge'!N18)="","",IF(COUNT(O6)=0,"",IF(O6=1,(((10^K4)*('[2]Discharge'!N18^N4))/100),((10^K4)*('[2]Discharge'!N18^N4))))))</f>
        <v>0.690652359305142</v>
      </c>
      <c r="O20" s="84">
        <f t="shared" si="0"/>
        <v>91.4634763277693</v>
      </c>
      <c r="P20" s="85"/>
      <c r="Q20" s="4"/>
    </row>
    <row r="21" spans="1:17" ht="21.75">
      <c r="A21" s="3"/>
      <c r="B21" s="24">
        <v>11</v>
      </c>
      <c r="C21" s="25">
        <f>IF('[2]Discharge'!C20=0,0,IF(TRIM('[2]Discharge'!C20)="","",IF(COUNT(O6)=0,"",IF(O6=1,(((10^K4)*('[2]Discharge'!C20^N4))/100),((10^K4)*('[2]Discharge'!C20^N4))))))</f>
        <v>0.03155991255003856</v>
      </c>
      <c r="D21" s="25">
        <f>IF('[2]Discharge'!D20=0,0,IF(TRIM('[2]Discharge'!D20)="","",IF(COUNT(O6)=0,"",IF(O6=1,(((10^K4)*('[2]Discharge'!D20^N4))/100),((10^K4)*('[2]Discharge'!D20^N4))))))</f>
        <v>0.31875179837564754</v>
      </c>
      <c r="E21" s="25">
        <f>IF('[2]Discharge'!E20=0,0,IF(TRIM('[2]Discharge'!E20)="","",IF(COUNT(O6)=0,"",IF(O6=1,(((10^K4)*('[2]Discharge'!E20^N4))/100),((10^K4)*('[2]Discharge'!E20^N4))))))</f>
        <v>0.385925186545393</v>
      </c>
      <c r="F21" s="25">
        <f>IF('[2]Discharge'!F20=0,0,IF(TRIM('[2]Discharge'!F20)="","",IF(COUNT(O6)=0,"",IF(O6=1,(((10^K4)*('[2]Discharge'!F20^N4))/100),((10^K4)*('[2]Discharge'!F20^N4))))))</f>
        <v>0.2139462769933408</v>
      </c>
      <c r="G21" s="25">
        <f>IF('[2]Discharge'!G20=0,0,IF(TRIM('[2]Discharge'!G20)="","",IF(COUNT(O6)=0,"",IF(O6=1,(((10^K4)*('[2]Discharge'!G20^N4))/100),((10^K4)*('[2]Discharge'!G20^N4))))))</f>
        <v>16.864299690410537</v>
      </c>
      <c r="H21" s="25">
        <f>IF('[2]Discharge'!H20=0,0,IF(TRIM('[2]Discharge'!H20)="","",IF(COUNT(O6)=0,"",IF(O6=1,(((10^K4)*('[2]Discharge'!H20^N4))/100),((10^K4)*('[2]Discharge'!H20^N4))))))</f>
        <v>46.92719281065978</v>
      </c>
      <c r="I21" s="25">
        <f>IF('[2]Discharge'!I20=0,0,IF(TRIM('[2]Discharge'!I20)="","",IF(COUNT(O6)=0,"",IF(O6=1,(((10^K4)*('[2]Discharge'!I20^N4))/100),((10^K4)*('[2]Discharge'!I20^N4))))))</f>
        <v>11.280598936018821</v>
      </c>
      <c r="J21" s="25">
        <f>IF('[2]Discharge'!J20=0,0,IF(TRIM('[2]Discharge'!J20)="","",IF(COUNT(O6)=0,"",IF(O6=1,(((10^K4)*('[2]Discharge'!J20^N4))/100),((10^K4)*('[2]Discharge'!J20^N4))))))</f>
        <v>7.661494379301097</v>
      </c>
      <c r="K21" s="25">
        <f>IF('[2]Discharge'!K20=0,0,IF(TRIM('[2]Discharge'!K20)="","",IF(COUNT(O6)=0,"",IF(O6=1,(((10^K4)*('[2]Discharge'!K20^N4))/100),((10^K4)*('[2]Discharge'!K20^N4))))))</f>
        <v>5.7828683885125916</v>
      </c>
      <c r="L21" s="25">
        <f>IF('[2]Discharge'!L20=0,0,IF(TRIM('[2]Discharge'!L20)="","",IF(COUNT(O6)=0,"",IF(O6=1,(((10^K4)*('[2]Discharge'!L20^N4))/100),((10^K4)*('[2]Discharge'!L20^N4))))))</f>
        <v>2.3490847248972813</v>
      </c>
      <c r="M21" s="25">
        <f>IF('[2]Discharge'!M20=0,0,IF(TRIM('[2]Discharge'!M20)="","",IF(COUNT(O6)=0,"",IF(O6=1,(((10^K4)*('[2]Discharge'!M20^N4))/100),((10^K4)*('[2]Discharge'!M20^N4))))))</f>
        <v>1.279213698264621</v>
      </c>
      <c r="N21" s="25">
        <f>IF('[2]Discharge'!N20=0,0,IF(TRIM('[2]Discharge'!N20)="","",IF(COUNT(O6)=0,"",IF(O6=1,(((10^K4)*('[2]Discharge'!N20^N4))/100),((10^K4)*('[2]Discharge'!N20^N4))))))</f>
        <v>0.5363560701197044</v>
      </c>
      <c r="O21" s="84">
        <f t="shared" si="0"/>
        <v>93.63129187264886</v>
      </c>
      <c r="P21" s="85"/>
      <c r="Q21" s="4"/>
    </row>
    <row r="22" spans="1:17" ht="21.75">
      <c r="A22" s="3"/>
      <c r="B22" s="24">
        <v>12</v>
      </c>
      <c r="C22" s="25">
        <f>IF('[2]Discharge'!C21=0,0,IF(TRIM('[2]Discharge'!C21)="","",IF(COUNT(O6)=0,"",IF(O6=1,(((10^K4)*('[2]Discharge'!C21^N4))/100),((10^K4)*('[2]Discharge'!C21^N4))))))</f>
        <v>0.026173453135314738</v>
      </c>
      <c r="D22" s="25">
        <f>IF('[2]Discharge'!D21=0,0,IF(TRIM('[2]Discharge'!D21)="","",IF(COUNT(O6)=0,"",IF(O6=1,(((10^K4)*('[2]Discharge'!D21^N4))/100),((10^K4)*('[2]Discharge'!D21^N4))))))</f>
        <v>0.2724512592900606</v>
      </c>
      <c r="E22" s="25">
        <f>IF('[2]Discharge'!E21=0,0,IF(TRIM('[2]Discharge'!E21)="","",IF(COUNT(O6)=0,"",IF(O6=1,(((10^K4)*('[2]Discharge'!E21^N4))/100),((10^K4)*('[2]Discharge'!E21^N4))))))</f>
        <v>0.8598804584511873</v>
      </c>
      <c r="F22" s="25">
        <f>IF('[2]Discharge'!F21=0,0,IF(TRIM('[2]Discharge'!F21)="","",IF(COUNT(O6)=0,"",IF(O6=1,(((10^K4)*('[2]Discharge'!F21^N4))/100),((10^K4)*('[2]Discharge'!F21^N4))))))</f>
        <v>0.385925186545393</v>
      </c>
      <c r="G22" s="25">
        <f>IF('[2]Discharge'!G21=0,0,IF(TRIM('[2]Discharge'!G21)="","",IF(COUNT(O6)=0,"",IF(O6=1,(((10^K4)*('[2]Discharge'!G21^N4))/100),((10^K4)*('[2]Discharge'!G21^N4))))))</f>
        <v>68.51467672406105</v>
      </c>
      <c r="H22" s="25">
        <f>IF('[2]Discharge'!H21=0,0,IF(TRIM('[2]Discharge'!H21)="","",IF(COUNT(O6)=0,"",IF(O6=1,(((10^K4)*('[2]Discharge'!H21^N4))/100),((10^K4)*('[2]Discharge'!H21^N4))))))</f>
        <v>37.575649167851424</v>
      </c>
      <c r="I22" s="25">
        <f>IF('[2]Discharge'!I21=0,0,IF(TRIM('[2]Discharge'!I21)="","",IF(COUNT(O6)=0,"",IF(O6=1,(((10^K4)*('[2]Discharge'!I21^N4))/100),((10^K4)*('[2]Discharge'!I21^N4))))))</f>
        <v>9.750796040023051</v>
      </c>
      <c r="J22" s="25">
        <f>IF('[2]Discharge'!J21=0,0,IF(TRIM('[2]Discharge'!J21)="","",IF(COUNT(O6)=0,"",IF(O6=1,(((10^K4)*('[2]Discharge'!J21^N4))/100),((10^K4)*('[2]Discharge'!J21^N4))))))</f>
        <v>7.2492244675284345</v>
      </c>
      <c r="K22" s="25">
        <f>IF('[2]Discharge'!K21=0,0,IF(TRIM('[2]Discharge'!K21)="","",IF(COUNT(O6)=0,"",IF(O6=1,(((10^K4)*('[2]Discharge'!K21^N4))/100),((10^K4)*('[2]Discharge'!K21^N4))))))</f>
        <v>5.461166908886833</v>
      </c>
      <c r="L22" s="25">
        <f>IF('[2]Discharge'!L21=0,0,IF(TRIM('[2]Discharge'!L21)="","",IF(COUNT(O6)=0,"",IF(O6=1,(((10^K4)*('[2]Discharge'!L21^N4))/100),((10^K4)*('[2]Discharge'!L21^N4))))))</f>
        <v>2.220330495289854</v>
      </c>
      <c r="M22" s="25">
        <f>IF('[2]Discharge'!M21=0,0,IF(TRIM('[2]Discharge'!M21)="","",IF(COUNT(O6)=0,"",IF(O6=1,(((10^K4)*('[2]Discharge'!M21^N4))/100),((10^K4)*('[2]Discharge'!M21^N4))))))</f>
        <v>1.5181958368495285</v>
      </c>
      <c r="N22" s="25">
        <f>IF('[2]Discharge'!N21=0,0,IF(TRIM('[2]Discharge'!N21)="","",IF(COUNT(O6)=0,"",IF(O6=1,(((10^K4)*('[2]Discharge'!N21^N4))/100),((10^K4)*('[2]Discharge'!N21^N4))))))</f>
        <v>0.5363560701197044</v>
      </c>
      <c r="O22" s="84">
        <f t="shared" si="0"/>
        <v>134.37082606803182</v>
      </c>
      <c r="P22" s="85"/>
      <c r="Q22" s="4"/>
    </row>
    <row r="23" spans="1:17" ht="21.75">
      <c r="A23" s="3"/>
      <c r="B23" s="24">
        <v>13</v>
      </c>
      <c r="C23" s="25">
        <f>IF('[2]Discharge'!C10=0,0,IF(TRIM('[2]Discharge'!C22)="","",IF(COUNT(O6)=0,"",IF(O6=1,(((10^K4)*('[2]Discharge'!C22^N4))/100),((10^K4)*('[2]Discharge'!C22^N4))))))</f>
        <v>0.0295296439913721</v>
      </c>
      <c r="D23" s="25">
        <f>IF('[2]Discharge'!D22=0,0,IF(TRIM('[2]Discharge'!D22)="","",IF(COUNT(O6)=0,"",IF(O6=1,(((10^K4)*('[2]Discharge'!D22^N4))/100),((10^K4)*('[2]Discharge'!D22^N4))))))</f>
        <v>0.31875179837564754</v>
      </c>
      <c r="E23" s="25">
        <f>IF('[2]Discharge'!E22=0,0,IF(TRIM('[2]Discharge'!E22)="","",IF(COUNT(O6)=0,"",IF(O6=1,(((10^K4)*('[2]Discharge'!E22^N4))/100),((10^K4)*('[2]Discharge'!E22^N4))))))</f>
        <v>0.9915615330704759</v>
      </c>
      <c r="F23" s="25">
        <f>IF('[2]Discharge'!F22=0,0,IF(TRIM('[2]Discharge'!F22)="","",IF(COUNT(O6)=0,"",IF(O6=1,(((10^K4)*('[2]Discharge'!F22^N4))/100),((10^K4)*('[2]Discharge'!F22^N4))))))</f>
        <v>0.6604114405841472</v>
      </c>
      <c r="G23" s="25">
        <f>IF('[2]Discharge'!G22=0,0,IF(TRIM('[2]Discharge'!G22)="","",IF(COUNT(O6)=0,"",IF(O6=1,(((10^K4)*('[2]Discharge'!G22^N4))/100),((10^K4)*('[2]Discharge'!G22^N4))))))</f>
        <v>82.4846591300774</v>
      </c>
      <c r="H23" s="25">
        <f>IF('[2]Discharge'!H22=0,0,IF(TRIM('[2]Discharge'!H22)="","",IF(COUNT(O6)=0,"",IF(O6=1,(((10^K4)*('[2]Discharge'!H22^N4))/100),((10^K4)*('[2]Discharge'!H22^N4))))))</f>
        <v>33.55025084953093</v>
      </c>
      <c r="I23" s="25">
        <f>IF('[2]Discharge'!I22=0,0,IF(TRIM('[2]Discharge'!I22)="","",IF(COUNT(O6)=0,"",IF(O6=1,(((10^K4)*('[2]Discharge'!I22^N4))/100),((10^K4)*('[2]Discharge'!I22^N4))))))</f>
        <v>8.35294290294881</v>
      </c>
      <c r="J23" s="25">
        <f>IF('[2]Discharge'!J22=0,0,IF(TRIM('[2]Discharge'!J22)="","",IF(COUNT(O6)=0,"",IF(O6=1,(((10^K4)*('[2]Discharge'!J22^N4))/100),((10^K4)*('[2]Discharge'!J22^N4))))))</f>
        <v>7.386423608309121</v>
      </c>
      <c r="K23" s="25">
        <f>IF('[2]Discharge'!K22=0,0,IF(TRIM('[2]Discharge'!K22)="","",IF(COUNT(O6)=0,"",IF(O6=1,(((10^K4)*('[2]Discharge'!K22^N4))/100),((10^K4)*('[2]Discharge'!K22^N4))))))</f>
        <v>5.141130119383294</v>
      </c>
      <c r="L23" s="25">
        <f>IF('[2]Discharge'!L22=0,0,IF(TRIM('[2]Discharge'!L22)="","",IF(COUNT(O6)=0,"",IF(O6=1,(((10^K4)*('[2]Discharge'!L22^N4))/100),((10^K4)*('[2]Discharge'!L22^N4))))))</f>
        <v>2.220330495289854</v>
      </c>
      <c r="M23" s="25">
        <f>IF('[2]Discharge'!M22=0,0,IF(TRIM('[2]Discharge'!M22)="","",IF(COUNT(O6)=0,"",IF(O6=1,(((10^K4)*('[2]Discharge'!M22^N4))/100),((10^K4)*('[2]Discharge'!M22^N4))))))</f>
        <v>1.5181958368495285</v>
      </c>
      <c r="N23" s="25">
        <f>IF('[2]Discharge'!N22=0,0,IF(TRIM('[2]Discharge'!N22)="","",IF(COUNT(O6)=0,"",IF(O6=1,(((10^K4)*('[2]Discharge'!N22^N4))/100),((10^K4)*('[2]Discharge'!N22^N4))))))</f>
        <v>0.5976594928403067</v>
      </c>
      <c r="O23" s="84">
        <f t="shared" si="0"/>
        <v>143.2518468512509</v>
      </c>
      <c r="P23" s="85"/>
      <c r="Q23" s="4"/>
    </row>
    <row r="24" spans="1:17" ht="21.75">
      <c r="A24" s="3"/>
      <c r="B24" s="24">
        <v>14</v>
      </c>
      <c r="C24" s="25">
        <f>IF('[2]Discharge'!C10=0,0,IF(TRIM('[2]Discharge'!C23)="","",IF(COUNT(O6)=0,"",IF(O6=1,(((10^K4)*('[2]Discharge'!C23^N4))/100),((10^K4)*('[2]Discharge'!C23^N4))))))</f>
        <v>0.024177546124757924</v>
      </c>
      <c r="D24" s="25">
        <f>IF('[2]Discharge'!D23=0,0,IF(TRIM('[2]Discharge'!D23)="","",IF(COUNT(O6)=0,"",IF(O6=1,(((10^K4)*('[2]Discharge'!D23^N4))/100),((10^K4)*('[2]Discharge'!D23^N4))))))</f>
        <v>0.3354375810520543</v>
      </c>
      <c r="E24" s="25">
        <f>IF('[2]Discharge'!E23=0,0,IF(TRIM('[2]Discharge'!E23)="","",IF(COUNT(O6)=0,"",IF(O6=1,(((10^K4)*('[2]Discharge'!E23^N4))/100),((10^K4)*('[2]Discharge'!E23^N4))))))</f>
        <v>0.8598804584511873</v>
      </c>
      <c r="F24" s="25">
        <f>IF('[2]Discharge'!F23=0,0,IF(TRIM('[2]Discharge'!F23)="","",IF(COUNT(O6)=0,"",IF(O6=1,(((10^K4)*('[2]Discharge'!F23^N4))/100),((10^K4)*('[2]Discharge'!F23^N4))))))</f>
        <v>0.809134467811475</v>
      </c>
      <c r="G24" s="25">
        <f>IF('[2]Discharge'!G23=0,0,IF(TRIM('[2]Discharge'!G23)="","",IF(COUNT(O6)=0,"",IF(O6=1,(((10^K4)*('[2]Discharge'!G23^N4))/100),((10^K4)*('[2]Discharge'!G23^N4))))))</f>
        <v>55.03569038124874</v>
      </c>
      <c r="H24" s="25">
        <f>IF('[2]Discharge'!H23=0,0,IF(TRIM('[2]Discharge'!H23)="","",IF(COUNT(O6)=0,"",IF(O6=1,(((10^K4)*('[2]Discharge'!H23^N4))/100),((10^K4)*('[2]Discharge'!H23^N4))))))</f>
        <v>33.31178595809806</v>
      </c>
      <c r="I24" s="25">
        <f>IF('[2]Discharge'!I23=0,0,IF(TRIM('[2]Discharge'!I23)="","",IF(COUNT(O6)=0,"",IF(O6=1,(((10^K4)*('[2]Discharge'!I23^N4))/100),((10^K4)*('[2]Discharge'!I23^N4))))))</f>
        <v>7.386423608309121</v>
      </c>
      <c r="J24" s="25">
        <f>IF('[2]Discharge'!J23=0,0,IF(TRIM('[2]Discharge'!J23)="","",IF(COUNT(O6)=0,"",IF(O6=1,(((10^K4)*('[2]Discharge'!J23^N4))/100),((10^K4)*('[2]Discharge'!J23^N4))))))</f>
        <v>7.2492244675284345</v>
      </c>
      <c r="K24" s="25">
        <f>IF('[2]Discharge'!K23=0,0,IF(TRIM('[2]Discharge'!K23)="","",IF(COUNT(O6)=0,"",IF(O6=1,(((10^K4)*('[2]Discharge'!K23^N4))/100),((10^K4)*('[2]Discharge'!K23^N4))))))</f>
        <v>5.034835541810613</v>
      </c>
      <c r="L24" s="25">
        <f>IF('[2]Discharge'!L23=0,0,IF(TRIM('[2]Discharge'!L23)="","",IF(COUNT(O6)=0,"",IF(O6=1,(((10^K4)*('[2]Discharge'!L23^N4))/100),((10^K4)*('[2]Discharge'!L23^N4))))))</f>
        <v>2.1561973696592966</v>
      </c>
      <c r="M24" s="25">
        <f>IF('[2]Discharge'!M23=0,0,IF(TRIM('[2]Discharge'!M23)="","",IF(COUNT(O6)=0,"",IF(O6=1,(((10^K4)*('[2]Discharge'!M23^N4))/100),((10^K4)*('[2]Discharge'!M23^N4))))))</f>
        <v>1.374560861674806</v>
      </c>
      <c r="N24" s="25">
        <f>IF('[2]Discharge'!N23=0,0,IF(TRIM('[2]Discharge'!N23)="","",IF(COUNT(O6)=0,"",IF(O6=1,(((10^K4)*('[2]Discharge'!N23^N4))/100),((10^K4)*('[2]Discharge'!N23^N4))))))</f>
        <v>0.7389215908064505</v>
      </c>
      <c r="O24" s="84">
        <f t="shared" si="0"/>
        <v>114.316269832575</v>
      </c>
      <c r="P24" s="85"/>
      <c r="Q24" s="4"/>
    </row>
    <row r="25" spans="1:17" ht="21.75">
      <c r="A25" s="3"/>
      <c r="B25" s="24">
        <v>15</v>
      </c>
      <c r="C25" s="25">
        <f>IF('[2]Discharge'!C24=0,0,IF(TRIM('[2]Discharge'!C24)="","",IF(COUNT(O6)=0,"",IF(O6=1,(((10^K4)*('[2]Discharge'!C24^N4))/100),((10^K4)*('[2]Discharge'!C24^N4))))))</f>
        <v>0.022196089787773716</v>
      </c>
      <c r="D25" s="25">
        <f>IF('[2]Discharge'!D24=0,0,IF(TRIM('[2]Discharge'!D24)="","",IF(COUNT(O6)=0,"",IF(O6=1,(((10^K4)*('[2]Discharge'!D24^N4))/100),((10^K4)*('[2]Discharge'!D24^N4))))))</f>
        <v>0.30214277977418424</v>
      </c>
      <c r="E25" s="25">
        <f>IF('[2]Discharge'!E24=0,0,IF(TRIM('[2]Discharge'!E24)="","",IF(COUNT(O6)=0,"",IF(O6=1,(((10^K4)*('[2]Discharge'!E24^N4))/100),((10^K4)*('[2]Discharge'!E24^N4))))))</f>
        <v>0.9621575969822191</v>
      </c>
      <c r="F25" s="25">
        <f>IF('[2]Discharge'!F24=0,0,IF(TRIM('[2]Discharge'!F24)="","",IF(COUNT(O6)=0,"",IF(O6=1,(((10^K4)*('[2]Discharge'!F24^N4))/100),((10^K4)*('[2]Discharge'!F24^N4))))))</f>
        <v>0.8344734139677891</v>
      </c>
      <c r="G25" s="25">
        <f>IF('[2]Discharge'!G24=0,0,IF(TRIM('[2]Discharge'!G24)="","",IF(COUNT(O6)=0,"",IF(O6=1,(((10^K4)*('[2]Discharge'!G24^N4))/100),((10^K4)*('[2]Discharge'!G24^N4))))))</f>
        <v>34.54335806459401</v>
      </c>
      <c r="H25" s="25">
        <f>IF('[2]Discharge'!H24=0,0,IF(TRIM('[2]Discharge'!H24)="","",IF(COUNT(O6)=0,"",IF(O6=1,(((10^K4)*('[2]Discharge'!H24^N4))/100),((10^K4)*('[2]Discharge'!H24^N4))))))</f>
        <v>63.51695622070549</v>
      </c>
      <c r="I25" s="25">
        <f>IF('[2]Discharge'!I24=0,0,IF(TRIM('[2]Discharge'!I24)="","",IF(COUNT(O6)=0,"",IF(O6=1,(((10^K4)*('[2]Discharge'!I24^N4))/100),((10^K4)*('[2]Discharge'!I24^N4))))))</f>
        <v>7.661494379301097</v>
      </c>
      <c r="J25" s="25">
        <f>IF('[2]Discharge'!J24=0,0,IF(TRIM('[2]Discharge'!J24)="","",IF(COUNT(O6)=0,"",IF(O6=1,(((10^K4)*('[2]Discharge'!J24^N4))/100),((10^K4)*('[2]Discharge'!J24^N4))))))</f>
        <v>7.112254127187387</v>
      </c>
      <c r="K25" s="25">
        <f>IF('[2]Discharge'!K24=0,0,IF(TRIM('[2]Discharge'!K24)="","",IF(COUNT(O6)=0,"",IF(O6=1,(((10^K4)*('[2]Discharge'!K24^N4))/100),((10^K4)*('[2]Discharge'!K24^N4))))))</f>
        <v>5.675454487520073</v>
      </c>
      <c r="L25" s="25">
        <f>IF('[2]Discharge'!L24=0,0,IF(TRIM('[2]Discharge'!L24)="","",IF(COUNT(O6)=0,"",IF(O6=1,(((10^K4)*('[2]Discharge'!L24^N4))/100),((10^K4)*('[2]Discharge'!L24^N4))))))</f>
        <v>2.106978254177056</v>
      </c>
      <c r="M25" s="25">
        <f>IF('[2]Discharge'!M24=0,0,IF(TRIM('[2]Discharge'!M24)="","",IF(COUNT(O6)=0,"",IF(O6=1,(((10^K4)*('[2]Discharge'!M24^N4))/100),((10^K4)*('[2]Discharge'!M24^N4))))))</f>
        <v>0.9346632118052313</v>
      </c>
      <c r="N25" s="25">
        <f>IF('[2]Discharge'!N24=0,0,IF(TRIM('[2]Discharge'!N24)="","",IF(COUNT(O6)=0,"",IF(O6=1,(((10^K4)*('[2]Discharge'!N24^N4))/100),((10^K4)*('[2]Discharge'!N24^N4))))))</f>
        <v>0.7389215908064505</v>
      </c>
      <c r="O25" s="84">
        <f t="shared" si="0"/>
        <v>124.41105021660876</v>
      </c>
      <c r="P25" s="85"/>
      <c r="Q25" s="4"/>
    </row>
    <row r="26" spans="1:17" ht="21.75">
      <c r="A26" s="3"/>
      <c r="B26" s="24">
        <v>16</v>
      </c>
      <c r="C26" s="25">
        <f>IF('[2]Discharge'!C25=0,0,IF(TRIM('[2]Discharge'!C25)="","",IF(COUNT(O6)=0,"",IF(O6=1,(((10^K4)*('[2]Discharge'!C25^N4))/100),((10^K4)*('[2]Discharge'!C25^N4))))))</f>
        <v>0.016991469728057203</v>
      </c>
      <c r="D26" s="25">
        <f>IF('[2]Discharge'!D25=0,0,IF(TRIM('[2]Discharge'!D25)="","",IF(COUNT(O6)=0,"",IF(O6=1,(((10^K4)*('[2]Discharge'!D25^N4))/100),((10^K4)*('[2]Discharge'!D25^N4))))))</f>
        <v>0.22845376921767563</v>
      </c>
      <c r="E26" s="25">
        <f>IF('[2]Discharge'!E25=0,0,IF(TRIM('[2]Discharge'!E25)="","",IF(COUNT(O6)=0,"",IF(O6=1,(((10^K4)*('[2]Discharge'!E25^N4))/100),((10^K4)*('[2]Discharge'!E25^N4))))))</f>
        <v>0.7586679754226364</v>
      </c>
      <c r="F26" s="25">
        <f>IF('[2]Discharge'!F25=0,0,IF(TRIM('[2]Discharge'!F25)="","",IF(COUNT(O6)=0,"",IF(O6=1,(((10^K4)*('[2]Discharge'!F25^N4))/100),((10^K4)*('[2]Discharge'!F25^N4))))))</f>
        <v>0.5888664010785469</v>
      </c>
      <c r="G26" s="25">
        <f>IF('[2]Discharge'!G25=0,0,IF(TRIM('[2]Discharge'!G25)="","",IF(COUNT(O6)=0,"",IF(O6=1,(((10^K4)*('[2]Discharge'!G25^N4))/100),((10^K4)*('[2]Discharge'!G25^N4))))))</f>
        <v>25.624777958699354</v>
      </c>
      <c r="H26" s="25">
        <f>IF('[2]Discharge'!H25=0,0,IF(TRIM('[2]Discharge'!H25)="","",IF(COUNT(O6)=0,"",IF(O6=1,(((10^K4)*('[2]Discharge'!H25^N4))/100),((10^K4)*('[2]Discharge'!H25^N4))))))</f>
        <v>53.49656220399102</v>
      </c>
      <c r="I26" s="25">
        <f>IF('[2]Discharge'!I25=0,0,IF(TRIM('[2]Discharge'!I25)="","",IF(COUNT(O6)=0,"",IF(O6=1,(((10^K4)*('[2]Discharge'!I25^N4))/100),((10^K4)*('[2]Discharge'!I25^N4))))))</f>
        <v>6.648316183041011</v>
      </c>
      <c r="J26" s="25">
        <f>IF('[2]Discharge'!J25=0,0,IF(TRIM('[2]Discharge'!J25)="","",IF(COUNT(O6)=0,"",IF(O6=1,(((10^K4)*('[2]Discharge'!J25^N4))/100),((10^K4)*('[2]Discharge'!J25^N4))))))</f>
        <v>7.523848043729931</v>
      </c>
      <c r="K26" s="25">
        <f>IF('[2]Discharge'!K25=0,0,IF(TRIM('[2]Discharge'!K25)="","",IF(COUNT(O6)=0,"",IF(O6=1,(((10^K4)*('[2]Discharge'!K25^N4))/100),((10^K4)*('[2]Discharge'!K25^N4))))))</f>
        <v>9.469718614587734</v>
      </c>
      <c r="L26" s="25">
        <f>IF('[2]Discharge'!L25=0,0,IF(TRIM('[2]Discharge'!L25)="","",IF(COUNT(O6)=0,"",IF(O6=1,(((10^K4)*('[2]Discharge'!L25^N4))/100),((10^K4)*('[2]Discharge'!L25^N4))))))</f>
        <v>2.1561973696592966</v>
      </c>
      <c r="M26" s="25">
        <f>IF('[2]Discharge'!M25=0,0,IF(TRIM('[2]Discharge'!M25)="","",IF(COUNT(O6)=0,"",IF(O6=1,(((10^K4)*('[2]Discharge'!M25^N4))/100),((10^K4)*('[2]Discharge'!M25^N4))))))</f>
        <v>0.9842032406651191</v>
      </c>
      <c r="N26" s="25">
        <f>IF('[2]Discharge'!N25=0,0,IF(TRIM('[2]Discharge'!N25)="","",IF(COUNT(O6)=0,"",IF(O6=1,(((10^K4)*('[2]Discharge'!N25^N4))/100),((10^K4)*('[2]Discharge'!N25^N4))))))</f>
        <v>0.5363560701197044</v>
      </c>
      <c r="O26" s="84">
        <f t="shared" si="0"/>
        <v>108.03295929994007</v>
      </c>
      <c r="P26" s="85"/>
      <c r="Q26" s="4"/>
    </row>
    <row r="27" spans="1:17" ht="21.75">
      <c r="A27" s="3"/>
      <c r="B27" s="24">
        <v>17</v>
      </c>
      <c r="C27" s="25">
        <f>IF('[2]Discharge'!C26=0,0,IF(TRIM('[2]Discharge'!C26)="","",IF(COUNT(O6)=0,"",IF(O6=1,(((10^K4)*('[2]Discharge'!C26^N4))/100),((10^K4)*('[2]Discharge'!C26^N4))))))</f>
        <v>0.024177546124757924</v>
      </c>
      <c r="D27" s="25">
        <f>IF('[2]Discharge'!D26=0,0,IF(TRIM('[2]Discharge'!D26)="","",IF(COUNT(O6)=0,"",IF(O6=1,(((10^K4)*('[2]Discharge'!D26^N4))/100),((10^K4)*('[2]Discharge'!D26^N4))))))</f>
        <v>0.11287562979890106</v>
      </c>
      <c r="E27" s="25">
        <f>IF('[2]Discharge'!E26=0,0,IF(TRIM('[2]Discharge'!E26)="","",IF(COUNT(O6)=0,"",IF(O6=1,(((10^K4)*('[2]Discharge'!E26^N4))/100),((10^K4)*('[2]Discharge'!E26^N4))))))</f>
        <v>0.8344734139677891</v>
      </c>
      <c r="F27" s="25">
        <f>IF('[2]Discharge'!F26=0,0,IF(TRIM('[2]Discharge'!F26)="","",IF(COUNT(O6)=0,"",IF(O6=1,(((10^K4)*('[2]Discharge'!F26^N4))/100),((10^K4)*('[2]Discharge'!F26^N4))))))</f>
        <v>0.1568346497307982</v>
      </c>
      <c r="G27" s="25">
        <f>IF('[2]Discharge'!G26=0,0,IF(TRIM('[2]Discharge'!G26)="","",IF(COUNT(O6)=0,"",IF(O6=1,(((10^K4)*('[2]Discharge'!G26^N4))/100),((10^K4)*('[2]Discharge'!G26^N4))))))</f>
        <v>21.80793625720466</v>
      </c>
      <c r="H27" s="25">
        <f>IF('[2]Discharge'!H26=0,0,IF(TRIM('[2]Discharge'!H26)="","",IF(COUNT(O6)=0,"",IF(O6=1,(((10^K4)*('[2]Discharge'!H26^N4))/100),((10^K4)*('[2]Discharge'!H26^N4))))))</f>
        <v>53.49656220399102</v>
      </c>
      <c r="I27" s="25">
        <f>IF('[2]Discharge'!I26=0,0,IF(TRIM('[2]Discharge'!I26)="","",IF(COUNT(O6)=0,"",IF(O6=1,(((10^K4)*('[2]Discharge'!I26^N4))/100),((10^K4)*('[2]Discharge'!I26^N4))))))</f>
        <v>6.648316183041011</v>
      </c>
      <c r="J27" s="25">
        <f>IF('[2]Discharge'!J26=0,0,IF(TRIM('[2]Discharge'!J26)="","",IF(COUNT(O6)=0,"",IF(O6=1,(((10^K4)*('[2]Discharge'!J26^N4))/100),((10^K4)*('[2]Discharge'!J26^N4))))))</f>
        <v>8.770278952174268</v>
      </c>
      <c r="K27" s="25">
        <f>IF('[2]Discharge'!K26=0,0,IF(TRIM('[2]Discharge'!K26)="","",IF(COUNT(O6)=0,"",IF(O6=1,(((10^K4)*('[2]Discharge'!K26^N4))/100),((10^K4)*('[2]Discharge'!K26^N4))))))</f>
        <v>9.049485346641752</v>
      </c>
      <c r="L27" s="25">
        <f>IF('[2]Discharge'!L26=0,0,IF(TRIM('[2]Discharge'!L26)="","",IF(COUNT(O6)=0,"",IF(O6=1,(((10^K4)*('[2]Discharge'!L26^N4))/100),((10^K4)*('[2]Discharge'!L26^N4))))))</f>
        <v>2.007866605737734</v>
      </c>
      <c r="M27" s="25">
        <f>IF('[2]Discharge'!M26=0,0,IF(TRIM('[2]Discharge'!M26)="","",IF(COUNT(O6)=0,"",IF(O6=1,(((10^K4)*('[2]Discharge'!M26^N4))/100),((10^K4)*('[2]Discharge'!M26^N4))))))</f>
        <v>1.4704957499965121</v>
      </c>
      <c r="N27" s="25">
        <f>IF('[2]Discharge'!N26=0,0,IF(TRIM('[2]Discharge'!N26)="","",IF(COUNT(O6)=0,"",IF(O6=1,(((10^K4)*('[2]Discharge'!N26^N4))/100),((10^K4)*('[2]Discharge'!N26^N4))))))</f>
        <v>0.44557043231706017</v>
      </c>
      <c r="O27" s="84">
        <f t="shared" si="0"/>
        <v>104.82487297072626</v>
      </c>
      <c r="P27" s="85"/>
      <c r="Q27" s="4"/>
    </row>
    <row r="28" spans="1:17" ht="21.75">
      <c r="A28" s="3"/>
      <c r="B28" s="24">
        <v>18</v>
      </c>
      <c r="C28" s="25">
        <f>IF('[2]Discharge'!C27=0,0,IF(TRIM('[2]Discharge'!C27)="","",IF(COUNT(O6)=0,"",IF(O6=1,(((10^K4)*('[2]Discharge'!C27^N4))/100),((10^K4)*('[2]Discharge'!C27^N4))))))</f>
        <v>0.0295296439913721</v>
      </c>
      <c r="D28" s="25">
        <f>IF('[2]Discharge'!D27=0,0,IF(TRIM('[2]Discharge'!D27)="","",IF(COUNT(O6)=0,"",IF(O6=1,(((10^K4)*('[2]Discharge'!D27^N4))/100),((10^K4)*('[2]Discharge'!D27^N4))))))</f>
        <v>0.08140888680035827</v>
      </c>
      <c r="E28" s="25">
        <f>IF('[2]Discharge'!E27=0,0,IF(TRIM('[2]Discharge'!E27)="","",IF(COUNT(O6)=0,"",IF(O6=1,(((10^K4)*('[2]Discharge'!E27^N4))/100),((10^K4)*('[2]Discharge'!E27^N4))))))</f>
        <v>0.7586679754226364</v>
      </c>
      <c r="F28" s="25">
        <f>IF('[2]Discharge'!F27=0,0,IF(TRIM('[2]Discharge'!F27)="","",IF(COUNT(O6)=0,"",IF(O6=1,(((10^K4)*('[2]Discharge'!F27^N4))/100),((10^K4)*('[2]Discharge'!F27^N4))))))</f>
        <v>0.8853539395519775</v>
      </c>
      <c r="G28" s="25">
        <f>IF('[2]Discharge'!G27=0,0,IF(TRIM('[2]Discharge'!G27)="","",IF(COUNT(O6)=0,"",IF(O6=1,(((10^K4)*('[2]Discharge'!G27^N4))/100),((10^K4)*('[2]Discharge'!G27^N4))))))</f>
        <v>18.704188545032775</v>
      </c>
      <c r="H28" s="25">
        <f>IF('[2]Discharge'!H27=0,0,IF(TRIM('[2]Discharge'!H27)="","",IF(COUNT(O6)=0,"",IF(O6=1,(((10^K4)*('[2]Discharge'!H27^N4))/100),((10^K4)*('[2]Discharge'!H27^N4))))))</f>
        <v>47.80082224928772</v>
      </c>
      <c r="I28" s="25">
        <f>IF('[2]Discharge'!I27=0,0,IF(TRIM('[2]Discharge'!I27)="","",IF(COUNT(O6)=0,"",IF(O6=1,(((10^K4)*('[2]Discharge'!I27^N4))/100),((10^K4)*('[2]Discharge'!I27^N4))))))</f>
        <v>8.075732402618378</v>
      </c>
      <c r="J28" s="25">
        <f>IF('[2]Discharge'!J27=0,0,IF(TRIM('[2]Discharge'!J27)="","",IF(COUNT(O6)=0,"",IF(O6=1,(((10^K4)*('[2]Discharge'!J27^N4))/100),((10^K4)*('[2]Discharge'!J27^N4))))))</f>
        <v>8.35294290294881</v>
      </c>
      <c r="K28" s="25">
        <f>IF('[2]Discharge'!K27=0,0,IF(TRIM('[2]Discharge'!K27)="","",IF(COUNT(O6)=0,"",IF(O6=1,(((10^K4)*('[2]Discharge'!K27^N4))/100),((10^K4)*('[2]Discharge'!K27^N4))))))</f>
        <v>8.90978562065964</v>
      </c>
      <c r="L28" s="25">
        <f>IF('[2]Discharge'!L27=0,0,IF(TRIM('[2]Discharge'!L27)="","",IF(COUNT(O6)=0,"",IF(O6=1,(((10^K4)*('[2]Discharge'!L27^N4))/100),((10^K4)*('[2]Discharge'!L27^N4))))))</f>
        <v>1.8595248245252327</v>
      </c>
      <c r="M28" s="25">
        <f>IF('[2]Discharge'!M27=0,0,IF(TRIM('[2]Discharge'!M27)="","",IF(COUNT(O6)=0,"",IF(O6=1,(((10^K4)*('[2]Discharge'!M27^N4))/100),((10^K4)*('[2]Discharge'!M27^N4))))))</f>
        <v>1.9579824298249597</v>
      </c>
      <c r="N28" s="25">
        <f>IF('[2]Discharge'!N27=0,0,IF(TRIM('[2]Discharge'!N27)="","",IF(COUNT(O6)=0,"",IF(O6=1,(((10^K4)*('[2]Discharge'!N27^N4))/100),((10^K4)*('[2]Discharge'!N27^N4))))))</f>
        <v>0.385925186545393</v>
      </c>
      <c r="O28" s="84">
        <f t="shared" si="0"/>
        <v>97.80186460720927</v>
      </c>
      <c r="P28" s="85"/>
      <c r="Q28" s="4"/>
    </row>
    <row r="29" spans="1:17" ht="21.75">
      <c r="A29" s="3"/>
      <c r="B29" s="24">
        <v>19</v>
      </c>
      <c r="C29" s="25">
        <f>IF('[2]Discharge'!C28=0,0,IF(TRIM('[2]Discharge'!C28)="","",IF(COUNT(O6)=0,"",IF(O6=1,(((10^K4)*('[2]Discharge'!C28^N4))/100),((10^K4)*('[2]Discharge'!C28^N4))))))</f>
        <v>0.04257078568761707</v>
      </c>
      <c r="D29" s="25">
        <f>IF('[2]Discharge'!D28=0,0,IF(TRIM('[2]Discharge'!D28)="","",IF(COUNT(O6)=0,"",IF(O6=1,(((10^K4)*('[2]Discharge'!D28^N4))/100),((10^K4)*('[2]Discharge'!D28^N4))))))</f>
        <v>0.06750026695102451</v>
      </c>
      <c r="E29" s="25">
        <f>IF('[2]Discharge'!E28=0,0,IF('[2]Discharge'!E28=0,0,IF(TRIM('[2]Discharge'!E28)="","",IF(COUNT(O6)=0,"",IF(O6=1,(((10^K4)*('[2]Discharge'!E28^N4))/100),((10^K4)*('[2]Discharge'!E28^N4)))))))</f>
        <v>0.7084962212224574</v>
      </c>
      <c r="F29" s="25">
        <f>IF('[2]Discharge'!F28=0,0,IF(TRIM('[2]Discharge'!F28)="","",IF(COUNT(O6)=0,"",IF(O6=1,(((10^K4)*('[2]Discharge'!F28^N4))/100),((10^K4)*('[2]Discharge'!F28^N4))))))</f>
        <v>0.8598804584511873</v>
      </c>
      <c r="G29" s="25">
        <f>IF('[2]Discharge'!G28=0,0,IF(TRIM('[2]Discharge'!G28)="","",IF(COUNT(O6)=0,"",IF(O6=1,(((10^K4)*('[2]Discharge'!G28^N4))/100),((10^K4)*('[2]Discharge'!G28^N4))))))</f>
        <v>15.621942473679171</v>
      </c>
      <c r="H29" s="25">
        <f>IF('[2]Discharge'!H28=0,0,IF(TRIM('[2]Discharge'!H28)="","",IF(COUNT(O6)=0,"",IF(O6=1,(((10^K4)*('[2]Discharge'!H28^N4))/100),((10^K4)*('[2]Discharge'!H28^N4))))))</f>
        <v>39.99172356809076</v>
      </c>
      <c r="I29" s="25">
        <f>IF('[2]Discharge'!I28=0,0,IF(TRIM('[2]Discharge'!I28)="","",IF(COUNT(O6)=0,"",IF(O6=1,(((10^K4)*('[2]Discharge'!I28^N4))/100),((10^K4)*('[2]Discharge'!I28^N4))))))</f>
        <v>49.84474412860585</v>
      </c>
      <c r="J29" s="25">
        <f>IF('[2]Discharge'!J28=0,0,IF(TRIM('[2]Discharge'!J28)="","",IF(COUNT(O6)=0,"",IF(O6=1,(((10^K4)*('[2]Discharge'!J28^N4))/100),((10^K4)*('[2]Discharge'!J28^N4))))))</f>
        <v>9.610166630444688</v>
      </c>
      <c r="K29" s="25">
        <f>IF('[2]Discharge'!K28=0,0,IF(TRIM('[2]Discharge'!K28)="","",IF(COUNT(O6)=0,"",IF(O6=1,(((10^K4)*('[2]Discharge'!K28^N4))/100),((10^K4)*('[2]Discharge'!K28^N4))))))</f>
        <v>7.386423608309121</v>
      </c>
      <c r="L29" s="25">
        <f>IF('[2]Discharge'!L28=0,0,IF(TRIM('[2]Discharge'!L28)="","",IF(COUNT(O6)=0,"",IF(O6=1,(((10^K4)*('[2]Discharge'!L28^N4))/100),((10^K4)*('[2]Discharge'!L28^N4))))))</f>
        <v>1.810951718587411</v>
      </c>
      <c r="M29" s="25">
        <f>IF('[2]Discharge'!M28=0,0,IF(TRIM('[2]Discharge'!M28)="","",IF(COUNT(O6)=0,"",IF(O6=1,(((10^K4)*('[2]Discharge'!M28^N4))/100),((10^K4)*('[2]Discharge'!M28^N4))))))</f>
        <v>1.810951718587411</v>
      </c>
      <c r="N29" s="25">
        <f>IF('[2]Discharge'!N28=0,0,IF(TRIM('[2]Discharge'!N28)="","",IF(COUNT(O6)=0,"",IF(O6=1,(((10^K4)*('[2]Discharge'!N28^N4))/100),((10^K4)*('[2]Discharge'!N28^N4))))))</f>
        <v>0.44557043231706017</v>
      </c>
      <c r="O29" s="84">
        <f t="shared" si="0"/>
        <v>128.20092201093374</v>
      </c>
      <c r="P29" s="85"/>
      <c r="Q29" s="4"/>
    </row>
    <row r="30" spans="1:17" ht="21.75">
      <c r="A30" s="3"/>
      <c r="B30" s="24">
        <v>20</v>
      </c>
      <c r="C30" s="25">
        <f>IF('[2]Discharge'!C29=0,0,IF(TRIM('[2]Discharge'!C29)="","",IF(COUNT(O6)=0,"",IF(O6=1,(((10^K4)*('[2]Discharge'!C29^N4))/100),((10^K4)*('[2]Discharge'!C29^N4))))))</f>
        <v>0.032919906707010636</v>
      </c>
      <c r="D30" s="25">
        <f>IF('[2]Discharge'!D29=0,0,IF(TRIM('[2]Discharge'!D29)="","",IF(COUNT(O6)=0,"",IF(O6=1,(((10^K4)*('[2]Discharge'!D29^N4))/100),((10^K4)*('[2]Discharge'!D29^N4))))))</f>
        <v>0.06750026695102451</v>
      </c>
      <c r="E30" s="25">
        <f>IF('[2]Discharge'!E29=0,0,IF(TRIM('[2]Discharge'!E29)="","",IF(COUNT(O6)=0,"",IF(O6=1,(((10^K4)*('[2]Discharge'!E29^N4))/100),((10^K4)*('[2]Discharge'!E29^N4))))))</f>
        <v>0.7084962212224574</v>
      </c>
      <c r="F30" s="25">
        <f>IF('[2]Discharge'!F29=0,0,IF(TRIM('[2]Discharge'!F29)="","",IF(COUNT(O6)=0,"",IF(O6=1,(((10^K4)*('[2]Discharge'!F29^N4))/100),((10^K4)*('[2]Discharge'!F29^N4))))))</f>
        <v>0.5888664010785469</v>
      </c>
      <c r="G30" s="25">
        <f>IF('[2]Discharge'!G29=0,0,IF(TRIM('[2]Discharge'!G29)="","",IF(COUNT(O6)=0,"",IF(O6=1,(((10^K4)*('[2]Discharge'!G29^N4))/100),((10^K4)*('[2]Discharge'!G29^N4))))))</f>
        <v>10.428275708497113</v>
      </c>
      <c r="H30" s="25">
        <f>IF('[2]Discharge'!H29=0,0,IF(TRIM('[2]Discharge'!H29)="","",IF(COUNT(O6)=0,"",IF(O6=1,(((10^K4)*('[2]Discharge'!H29^N4))/100),((10^K4)*('[2]Discharge'!H29^N4))))))</f>
        <v>29.046076153702394</v>
      </c>
      <c r="I30" s="25">
        <f>IF('[2]Discharge'!I29=0,0,IF(TRIM('[2]Discharge'!I29)="","",IF(COUNT(O6)=0,"",IF(O6=1,(((10^K4)*('[2]Discharge'!I29^N4))/100),((10^K4)*('[2]Discharge'!I29^N4))))))</f>
        <v>87.80036236064988</v>
      </c>
      <c r="J30" s="25">
        <f>IF('[2]Discharge'!J29=0,0,IF(TRIM('[2]Discharge'!J29)="","",IF(COUNT(O6)=0,"",IF(O6=1,(((10^K4)*('[2]Discharge'!J29^N4))/100),((10^K4)*('[2]Discharge'!J29^N4))))))</f>
        <v>22.631162958698102</v>
      </c>
      <c r="K30" s="25">
        <f>IF('[2]Discharge'!K29=0,0,IF(TRIM('[2]Discharge'!K29)="","",IF(COUNT(O6)=0,"",IF(O6=1,(((10^K4)*('[2]Discharge'!K29^N4))/100),((10^K4)*('[2]Discharge'!K29^N4))))))</f>
        <v>5.568219715548556</v>
      </c>
      <c r="L30" s="25">
        <f>IF('[2]Discharge'!L29=0,0,IF(TRIM('[2]Discharge'!L29)="","",IF(COUNT(O6)=0,"",IF(O6=1,(((10^K4)*('[2]Discharge'!L29^N4))/100),((10^K4)*('[2]Discharge'!L29^N4))))))</f>
        <v>1.810951718587411</v>
      </c>
      <c r="M30" s="25">
        <f>IF('[2]Discharge'!M29=0,0,IF(TRIM('[2]Discharge'!M29)="","",IF(COUNT(O6)=0,"",IF(O6=1,(((10^K4)*('[2]Discharge'!M29^N4))/100),((10^K4)*('[2]Discharge'!M29^N4))))))</f>
        <v>1.6159117583873934</v>
      </c>
      <c r="N30" s="25">
        <f>IF('[2]Discharge'!N29=0,0,IF(TRIM('[2]Discharge'!N29)="","",IF(COUNT(O6)=0,"",IF(O6=1,(((10^K4)*('[2]Discharge'!N29^N4))/100),((10^K4)*('[2]Discharge'!N29^N4))))))</f>
        <v>0.505930681548151</v>
      </c>
      <c r="O30" s="84">
        <f t="shared" si="0"/>
        <v>160.80467385157806</v>
      </c>
      <c r="P30" s="85"/>
      <c r="Q30" s="4"/>
    </row>
    <row r="31" spans="1:17" ht="21.75">
      <c r="A31" s="3"/>
      <c r="B31" s="24">
        <v>21</v>
      </c>
      <c r="C31" s="25">
        <f>IF('[2]Discharge'!C31=0,0,IF(TRIM('[2]Discharge'!C31)="","",IF(COUNT(O6)=0,"",IF(O6=1,(((10^K4)*('[2]Discharge'!C31^N4))/100),((10^K4)*('[2]Discharge'!C31^N4))))))</f>
        <v>0.015710593746421194</v>
      </c>
      <c r="D31" s="25">
        <f>IF('[2]Discharge'!D31=0,0,IF(TRIM('[2]Discharge'!D31)="","",IF(COUNT(O6)=0,"",IF(O6=1,(((10^K4)*('[2]Discharge'!D31^N4))/100),((10^K4)*('[2]Discharge'!D31^N4))))))</f>
        <v>0.07772672059802427</v>
      </c>
      <c r="E31" s="25">
        <f>IF('[2]Discharge'!E31=0,0,IF(TRIM('[2]Discharge'!E31)="","",IF(COUNT(O6)=0,"",IF(O6=1,(((10^K4)*('[2]Discharge'!E31^N4))/100),((10^K4)*('[2]Discharge'!E31^N4))))))</f>
        <v>0.6364831035659079</v>
      </c>
      <c r="F31" s="25">
        <f>IF('[2]Discharge'!F31=0,0,IF(TRIM('[2]Discharge'!F31)="","",IF(COUNT(O6)=0,"",IF(O6=1,(((10^K4)*('[2]Discharge'!F31^N4))/100),((10^K4)*('[2]Discharge'!F31^N4))))))</f>
        <v>0.9364939745987678</v>
      </c>
      <c r="G31" s="25">
        <f>IF('[2]Discharge'!G31=0,0,IF(TRIM('[2]Discharge'!G31)="","",IF(COUNT(O6)=0,"",IF(O6=1,(((10^K4)*('[2]Discharge'!G31^N4))/100),((10^K4)*('[2]Discharge'!G31^N4))))))</f>
        <v>8.770278952174268</v>
      </c>
      <c r="H31" s="25">
        <f>IF('[2]Discharge'!H31=0,0,IF(TRIM('[2]Discharge'!H31)="","",IF(COUNT(O6)=0,"",IF(O6=1,(((10^K4)*('[2]Discharge'!H31^N4))/100),((10^K4)*('[2]Discharge'!H31^N4))))))</f>
        <v>28.358821609635832</v>
      </c>
      <c r="I31" s="25">
        <f>IF('[2]Discharge'!I31=0,0,IF(TRIM('[2]Discharge'!I31)="","",IF(COUNT(O6)=0,"",IF(O6=1,(((10^K4)*('[2]Discharge'!I31^N4))/100),((10^K4)*('[2]Discharge'!I31^N4))))))</f>
        <v>70.2012808106187</v>
      </c>
      <c r="J31" s="25">
        <f>IF('[2]Discharge'!J31=0,0,IF(TRIM('[2]Discharge'!J31)="","",IF(COUNT(O6)=0,"",IF(O6=1,(((10^K4)*('[2]Discharge'!J31^N4))/100),((10^K4)*('[2]Discharge'!J31^N4))))))</f>
        <v>33.55025084953093</v>
      </c>
      <c r="K31" s="25">
        <f>IF('[2]Discharge'!K31=0,0,IF(TRIM('[2]Discharge'!K31)="","",IF(COUNT(O6)=0,"",IF(O6=1,(((10^K4)*('[2]Discharge'!K31^N4))/100),((10^K4)*('[2]Discharge'!K31^N4))))))</f>
        <v>5.034835541810613</v>
      </c>
      <c r="L31" s="25">
        <f>IF('[2]Discharge'!L31=0,0,IF(TRIM('[2]Discharge'!L31)="","",IF(COUNT(O6)=0,"",IF(O6=1,(((10^K4)*('[2]Discharge'!L31^N4))/100),((10^K4)*('[2]Discharge'!L31^N4))))))</f>
        <v>1.7615253559281978</v>
      </c>
      <c r="M31" s="25">
        <f>IF('[2]Discharge'!M31=0,0,IF(TRIM('[2]Discharge'!M31)="","",IF(COUNT(O6)=0,"",IF(O6=1,(((10^K4)*('[2]Discharge'!M31^N4))/100),((10^K4)*('[2]Discharge'!M31^N4))))))</f>
        <v>1.5669865644094956</v>
      </c>
      <c r="N31" s="25">
        <f>IF('[2]Discharge'!N31=0,0,IF(TRIM('[2]Discharge'!N31)="","",IF(COUNT(O6)=0,"",IF(O6=1,(((10^K4)*('[2]Discharge'!N31^N4))/100),((10^K4)*('[2]Discharge'!N31^N4))))))</f>
        <v>0.3606033463376269</v>
      </c>
      <c r="O31" s="84">
        <f t="shared" si="0"/>
        <v>151.2709974229548</v>
      </c>
      <c r="P31" s="85"/>
      <c r="Q31" s="4"/>
    </row>
    <row r="32" spans="1:17" ht="21.75">
      <c r="A32" s="3"/>
      <c r="B32" s="24">
        <v>22</v>
      </c>
      <c r="C32" s="25">
        <f>IF('[2]Discharge'!C32=0,0,IF(TRIM('[2]Discharge'!C32)="","",IF(COUNT(O6)=0,"",IF(O6=1,(((10^K4)*('[2]Discharge'!C32^N4))/100),((10^K4)*('[2]Discharge'!C32^N4))))))</f>
        <v>0.026173453135314738</v>
      </c>
      <c r="D32" s="25">
        <f>IF('[2]Discharge'!D32=0,0,IF(TRIM('[2]Discharge'!D32)="","",IF(COUNT(O6)=0,"",IF(O6=1,(((10^K4)*('[2]Discharge'!D32^N4))/100),((10^K4)*('[2]Discharge'!D32^N4))))))</f>
        <v>0.05455346533241252</v>
      </c>
      <c r="E32" s="25">
        <f>IF('[2]Discharge'!E32=0,0,IF(TRIM('[2]Discharge'!E32)="","",IF(COUNT(O6)=0,"",IF(O6=1,(((10^K4)*('[2]Discharge'!E32^N4))/100),((10^K4)*('[2]Discharge'!E32^N4))))))</f>
        <v>0.385925186545393</v>
      </c>
      <c r="F32" s="25">
        <f>IF('[2]Discharge'!F32=0,0,IF(TRIM('[2]Discharge'!F32)="","",IF(COUNT(O6)=0,"",IF(O6=1,(((10^K4)*('[2]Discharge'!F32^N4))/100),((10^K4)*('[2]Discharge'!F32^N4))))))</f>
        <v>0.9108922787654471</v>
      </c>
      <c r="G32" s="25">
        <f>IF('[2]Discharge'!G32=0,0,IF(TRIM('[2]Discharge'!G32)="","",IF(COUNT(O6)=0,"",IF(O6=1,(((10^K4)*('[2]Discharge'!G32^N4))/100),((10^K4)*('[2]Discharge'!G32^N4))))))</f>
        <v>10.258531042223048</v>
      </c>
      <c r="H32" s="25">
        <f>IF('[2]Discharge'!H32=0,0,IF(TRIM('[2]Discharge'!H32)="","",IF(COUNT(O6)=0,"",IF(O6=1,(((10^K4)*('[2]Discharge'!H32^N4))/100),((10^K4)*('[2]Discharge'!H32^N4))))))</f>
        <v>23.25032760871256</v>
      </c>
      <c r="I32" s="25">
        <f>IF('[2]Discharge'!I32=0,0,IF(TRIM('[2]Discharge'!I32)="","",IF(COUNT(O6)=0,"",IF(O6=1,(((10^K4)*('[2]Discharge'!I32^N4))/100),((10^K4)*('[2]Discharge'!I32^N4))))))</f>
        <v>71.94518374723397</v>
      </c>
      <c r="J32" s="25">
        <f>IF('[2]Discharge'!J32=0,0,IF(TRIM('[2]Discharge'!J32)="","",IF(COUNT(O6)=0,"",IF(O6=1,(((10^K4)*('[2]Discharge'!J32^N4))/100),((10^K4)*('[2]Discharge'!J32^N4))))))</f>
        <v>22.837387092970538</v>
      </c>
      <c r="K32" s="25">
        <f>IF('[2]Discharge'!K32=0,0,IF(TRIM('[2]Discharge'!K32)="","",IF(COUNT(O6)=0,"",IF(O6=1,(((10^K4)*('[2]Discharge'!K32^N4))/100),((10^K4)*('[2]Discharge'!K32^N4))))))</f>
        <v>4.514813811373866</v>
      </c>
      <c r="L32" s="25">
        <f>IF('[2]Discharge'!L32=0,0,IF(TRIM('[2]Discharge'!L32)="","",IF(COUNT(O6)=0,"",IF(O6=1,(((10^K4)*('[2]Discharge'!L32^N4))/100),((10^K4)*('[2]Discharge'!L32^N4))))))</f>
        <v>1.9091850153061511</v>
      </c>
      <c r="M32" s="25">
        <f>IF('[2]Discharge'!M32=0,0,IF(TRIM('[2]Discharge'!M32)="","",IF(COUNT(O6)=0,"",IF(O6=1,(((10^K4)*('[2]Discharge'!M32^N4))/100),((10^K4)*('[2]Discharge'!M32^N4))))))</f>
        <v>1.3272837064581688</v>
      </c>
      <c r="N32" s="25">
        <f>IF('[2]Discharge'!N32=0,0,IF(TRIM('[2]Discharge'!N32)="","",IF(COUNT(O6)=0,"",IF(O6=1,(((10^K4)*('[2]Discharge'!N32^N4))/100),((10^K4)*('[2]Discharge'!N32^N4))))))</f>
        <v>0.26097965521793837</v>
      </c>
      <c r="O32" s="84">
        <f t="shared" si="0"/>
        <v>137.6812360632748</v>
      </c>
      <c r="P32" s="85"/>
      <c r="Q32" s="4"/>
    </row>
    <row r="33" spans="1:17" ht="21.75">
      <c r="A33" s="3"/>
      <c r="B33" s="24">
        <v>23</v>
      </c>
      <c r="C33" s="25">
        <f>IF('[2]Discharge'!C33=0,0,IF(TRIM('[2]Discharge'!C33)="","",IF(COUNT(O6)=0,"",IF(O6=1,(((10^K4)*('[2]Discharge'!C33^N4))/100),((10^K4)*('[2]Discharge'!C33^N4))))))</f>
        <v>0.051710878952986025</v>
      </c>
      <c r="D33" s="25">
        <f>IF('[2]Discharge'!D33=0,0,IF(TRIM('[2]Discharge'!D33)="","",IF(COUNT(O6)=0,"",IF(O6=1,(((10^K4)*('[2]Discharge'!D33^N4))/100),((10^K4)*('[2]Discharge'!D33^N4))))))</f>
        <v>0.04958791514526989</v>
      </c>
      <c r="E33" s="25">
        <f>IF('[2]Discharge'!E33=0,0,IF(TRIM('[2]Discharge'!E33)="","",IF(COUNT(O6)=0,"",IF(O6=1,(((10^K4)*('[2]Discharge'!E33^N4))/100),((10^K4)*('[2]Discharge'!E33^N4))))))</f>
        <v>0.35219696711089904</v>
      </c>
      <c r="F33" s="25">
        <f>IF('[2]Discharge'!F33=0,0,IF(TRIM('[2]Discharge'!F33)="","",IF(COUNT(O6)=0,"",IF(O6=1,(((10^K4)*('[2]Discharge'!F33^N4))/100),((10^K4)*('[2]Discharge'!F33^N4))))))</f>
        <v>0.8598804584511873</v>
      </c>
      <c r="G33" s="25">
        <f>IF('[2]Discharge'!G33=0,0,IF(TRIM('[2]Discharge'!G33)="","",IF(COUNT(O6)=0,"",IF(O6=1,(((10^K4)*('[2]Discharge'!G33^N4))/100),((10^K4)*('[2]Discharge'!G33^N4))))))</f>
        <v>19.444734599465285</v>
      </c>
      <c r="H33" s="25">
        <f>IF('[2]Discharge'!H33=0,0,IF(TRIM('[2]Discharge'!H33)="","",IF(COUNT(O6)=0,"",IF(O6=1,(((10^K4)*('[2]Discharge'!H33^N4))/100),((10^K4)*('[2]Discharge'!H33^N4))))))</f>
        <v>14.394077643131874</v>
      </c>
      <c r="I33" s="25">
        <f>IF('[2]Discharge'!I33=0,0,IF(TRIM('[2]Discharge'!I33)="","",IF(COUNT(O6)=0,"",IF(O6=1,(((10^K4)*('[2]Discharge'!I33^N4))/100),((10^K4)*('[2]Discharge'!I33^N4))))))</f>
        <v>61.52740064303414</v>
      </c>
      <c r="J33" s="25">
        <f>IF('[2]Discharge'!J33=0,0,IF(TRIM('[2]Discharge'!J33)="","",IF(COUNT(O6)=0,"",IF(O6=1,(((10^K4)*('[2]Discharge'!J33^N4))/100),((10^K4)*('[2]Discharge'!J33^N4))))))</f>
        <v>16.864299690410537</v>
      </c>
      <c r="K33" s="25">
        <f>IF('[2]Discharge'!K33=0,0,IF(TRIM('[2]Discharge'!K33)="","",IF(COUNT(O6)=0,"",IF(O6=1,(((10^K4)*('[2]Discharge'!K33^N4))/100),((10^K4)*('[2]Discharge'!K33^N4))))))</f>
        <v>4.1063013641063035</v>
      </c>
      <c r="L33" s="25">
        <f>IF('[2]Discharge'!L33=0,0,IF(TRIM('[2]Discharge'!L33)="","",IF(COUNT(O6)=0,"",IF(O6=1,(((10^K4)*('[2]Discharge'!L33^N4))/100),((10^K4)*('[2]Discharge'!L33^N4))))))</f>
        <v>3.2001484261802533</v>
      </c>
      <c r="M33" s="25">
        <f>IF('[2]Discharge'!M33=0,0,IF(TRIM('[2]Discharge'!M33)="","",IF(COUNT(O6)=0,"",IF(O6=1,(((10^K4)*('[2]Discharge'!M33^N4))/100),((10^K4)*('[2]Discharge'!M33^N4))))))</f>
        <v>0.9346632118052313</v>
      </c>
      <c r="N33" s="25">
        <f>IF('[2]Discharge'!N33=0,0,IF(TRIM('[2]Discharge'!N33)="","",IF(COUNT(O6)=0,"",IF(O6=1,(((10^K4)*('[2]Discharge'!N33^N4))/100),((10^K4)*('[2]Discharge'!N33^N4))))))</f>
        <v>0.26097965521793837</v>
      </c>
      <c r="O33" s="84">
        <f t="shared" si="0"/>
        <v>122.04598145301189</v>
      </c>
      <c r="P33" s="85"/>
      <c r="Q33" s="4"/>
    </row>
    <row r="34" spans="1:17" ht="21.75">
      <c r="A34" s="3"/>
      <c r="B34" s="24">
        <v>24</v>
      </c>
      <c r="C34" s="25">
        <f>IF('[2]Discharge'!C34=0,0,IF(TRIM('[2]Discharge'!C34)="","",IF(COUNT(O6)=0,"",IF(O6=1,(((10^K4)*('[2]Discharge'!C34^N4))/100),((10^K4)*('[2]Discharge'!C34^N4))))))</f>
        <v>0.051710878952986025</v>
      </c>
      <c r="D34" s="25">
        <f>IF('[2]Discharge'!D34=0,0,IF(TRIM('[2]Discharge'!D34)="","",IF(COUNT(O6)=0,"",IF(O6=1,(((10^K4)*('[2]Discharge'!D34^N4))/100),((10^K4)*('[2]Discharge'!D34^N4))))))</f>
        <v>0.04257078568761707</v>
      </c>
      <c r="E34" s="25">
        <f>IF('[2]Discharge'!E34=0,0,IF(TRIM('[2]Discharge'!E34)="","",IF(COUNT(O6)=0,"",IF(O6=1,(((10^K4)*('[2]Discharge'!E34^N4))/100),((10^K4)*('[2]Discharge'!E34^N4))))))</f>
        <v>0.30214277977418424</v>
      </c>
      <c r="F34" s="25">
        <f>IF('[2]Discharge'!F34=0,0,IF(TRIM('[2]Discharge'!F34)="","",IF(COUNT(O6)=0,"",IF(O6=1,(((10^K4)*('[2]Discharge'!F34^N4))/100),((10^K4)*('[2]Discharge'!F34^N4))))))</f>
        <v>0.8344734139677891</v>
      </c>
      <c r="G34" s="25">
        <f>IF('[2]Discharge'!G34=0,0,IF(TRIM('[2]Discharge'!G34)="","",IF(COUNT(O6)=0,"",IF(O6=1,(((10^K4)*('[2]Discharge'!G34^N4))/100),((10^K4)*('[2]Discharge'!G34^N4))))))</f>
        <v>24.718994914848185</v>
      </c>
      <c r="H34" s="25">
        <f>IF('[2]Discharge'!H34=0,0,IF(TRIM('[2]Discharge'!H34)="","",IF(COUNT(O6)=0,"",IF(O6=1,(((10^K4)*('[2]Discharge'!H34^N4))/100),((10^K4)*('[2]Discharge'!H34^N4))))))</f>
        <v>13.522616034415334</v>
      </c>
      <c r="I34" s="25">
        <f>IF('[2]Discharge'!I34=0,0,IF(TRIM('[2]Discharge'!I34)="","",IF(COUNT(O6)=0,"",IF(O6=1,(((10^K4)*('[2]Discharge'!I34^N4))/100),((10^K4)*('[2]Discharge'!I34^N4))))))</f>
        <v>49.84474412860585</v>
      </c>
      <c r="J34" s="25">
        <f>IF('[2]Discharge'!J34=0,0,IF(TRIM('[2]Discharge'!J34)="","",IF(COUNT(O6)=0,"",IF(O6=1,(((10^K4)*('[2]Discharge'!J34^N4))/100),((10^K4)*('[2]Discharge'!J34^N4))))))</f>
        <v>13.522616034415334</v>
      </c>
      <c r="K34" s="25">
        <f>IF('[2]Discharge'!K34=0,0,IF(TRIM('[2]Discharge'!K34)="","",IF(COUNT(O6)=0,"",IF(O6=1,(((10^K4)*('[2]Discharge'!K34^N4))/100),((10^K4)*('[2]Discharge'!K34^N4))))))</f>
        <v>4.1063013641063035</v>
      </c>
      <c r="L34" s="25">
        <f>IF('[2]Discharge'!L34=0,0,IF(TRIM('[2]Discharge'!L34)="","",IF(COUNT(O6)=0,"",IF(O6=1,(((10^K4)*('[2]Discharge'!L34^N4))/100),((10^K4)*('[2]Discharge'!L34^N4))))))</f>
        <v>3.3996488777008524</v>
      </c>
      <c r="M34" s="25">
        <f>IF('[2]Discharge'!M34=0,0,IF(TRIM('[2]Discharge'!M34)="","",IF(COUNT(O6)=0,"",IF(O6=1,(((10^K4)*('[2]Discharge'!M34^N4))/100),((10^K4)*('[2]Discharge'!M34^N4))))))</f>
        <v>0.7874708971122086</v>
      </c>
      <c r="N34" s="25">
        <f>IF('[2]Discharge'!N34=0,0,IF(TRIM('[2]Discharge'!N34)="","",IF(COUNT(O6)=0,"",IF(O6=1,(((10^K4)*('[2]Discharge'!N34^N4))/100),((10^K4)*('[2]Discharge'!N34^N4))))))</f>
        <v>0.26097965521793837</v>
      </c>
      <c r="O34" s="84">
        <f t="shared" si="0"/>
        <v>111.39426976480459</v>
      </c>
      <c r="P34" s="85"/>
      <c r="Q34" s="4"/>
    </row>
    <row r="35" spans="1:17" ht="21.75">
      <c r="A35" s="3"/>
      <c r="B35" s="24">
        <v>25</v>
      </c>
      <c r="C35" s="25">
        <f>IF('[2]Discharge'!C35=0,0,IF(TRIM('[2]Discharge'!C35)="","",IF(COUNT(O6)=0,"",IF(O6=1,(((10^K4)*('[2]Discharge'!C35^N4))/100),((10^K4)*('[2]Discharge'!C35^N4))))))</f>
        <v>0.051710878952986025</v>
      </c>
      <c r="D35" s="25">
        <f>IF('[2]Discharge'!D35=0,0,IF(TRIM('[2]Discharge'!D35)="","",IF(COUNT(O6)=0,"",IF(O6=1,(((10^K4)*('[2]Discharge'!D35^N4))/100),((10^K4)*('[2]Discharge'!D35^N4))))))</f>
        <v>0.04257078568761707</v>
      </c>
      <c r="E35" s="25">
        <f>IF('[2]Discharge'!E35=0,0,IF(TRIM('[2]Discharge'!E35)="","",IF(COUNT(O6)=0,"",IF(O6=1,(((10^K4)*('[2]Discharge'!E35^N4))/100),((10^K4)*('[2]Discharge'!E35^N4))))))</f>
        <v>0.28726314999738906</v>
      </c>
      <c r="F35" s="25">
        <f>IF('[2]Discharge'!F35=0,0,IF(TRIM('[2]Discharge'!F35)="","",IF(COUNT(O6)=0,"",IF(O6=1,(((10^K4)*('[2]Discharge'!F35^N4))/100),((10^K4)*('[2]Discharge'!F35^N4))))))</f>
        <v>7.2492244675284345</v>
      </c>
      <c r="G35" s="25">
        <f>IF('[2]Discharge'!G35=0,0,IF(TRIM('[2]Discharge'!G35)="","",IF(COUNT(O6)=0,"",IF(O6=1,(((10^K4)*('[2]Discharge'!G35^N4))/100),((10^K4)*('[2]Discharge'!G35^N4))))))</f>
        <v>21.397342852394374</v>
      </c>
      <c r="H35" s="25">
        <f>IF('[2]Discharge'!H35=0,0,IF(TRIM('[2]Discharge'!H35)="","",IF(COUNT(O6)=0,"",IF(O6=1,(((10^K4)*('[2]Discharge'!H35^N4))/100),((10^K4)*('[2]Discharge'!H35^N4))))))</f>
        <v>8.491854960328528</v>
      </c>
      <c r="I35" s="25">
        <f>IF('[2]Discharge'!I35=0,0,IF(TRIM('[2]Discharge'!I35)="","",IF(COUNT(O6)=0,"",IF(O6=1,(((10^K4)*('[2]Discharge'!I35^N4))/100),((10^K4)*('[2]Discharge'!I35^N4))))))</f>
        <v>42.58100033489072</v>
      </c>
      <c r="J35" s="25">
        <f>IF('[2]Discharge'!J35=0,0,IF(TRIM('[2]Discharge'!J35)="","",IF(COUNT(O6)=0,"",IF(O6=1,(((10^K4)*('[2]Discharge'!J35^N4))/100),((10^K4)*('[2]Discharge'!J35^N4))))))</f>
        <v>10.598264587781543</v>
      </c>
      <c r="K35" s="25">
        <f>IF('[2]Discharge'!K35=0,0,IF(TRIM('[2]Discharge'!K35)="","",IF(COUNT(O6)=0,"",IF(O6=1,(((10^K4)*('[2]Discharge'!K35^N4))/100),((10^K4)*('[2]Discharge'!K35^N4))))))</f>
        <v>3.6001884749252353</v>
      </c>
      <c r="L35" s="25">
        <f>IF('[2]Discharge'!L35=0,0,IF(TRIM('[2]Discharge'!L35)="","",IF(COUNT(O6)=0,"",IF(O6=1,(((10^K4)*('[2]Discharge'!L35^N4))/100),((10^K4)*('[2]Discharge'!L35^N4))))))</f>
        <v>3.300277118668957</v>
      </c>
      <c r="M35" s="25">
        <f>IF('[2]Discharge'!M35=0,0,IF(TRIM('[2]Discharge'!M35)="","",IF(COUNT(O6)=0,"",IF(O6=1,(((10^K4)*('[2]Discharge'!M35^N4))/100),((10^K4)*('[2]Discharge'!M35^N4))))))</f>
        <v>0.6595238225830308</v>
      </c>
      <c r="N35" s="25">
        <f>IF('[2]Discharge'!N35=0,0,IF(TRIM('[2]Discharge'!N35)="","",IF(COUNT(O6)=0,"",IF(O6=1,(((10^K4)*('[2]Discharge'!N35^N4))/100),((10^K4)*('[2]Discharge'!N35^N4))))))</f>
        <v>0.21233957613370116</v>
      </c>
      <c r="O35" s="84">
        <f t="shared" si="0"/>
        <v>98.4715610098725</v>
      </c>
      <c r="P35" s="85"/>
      <c r="Q35" s="4"/>
    </row>
    <row r="36" spans="1:17" ht="21.75">
      <c r="A36" s="3"/>
      <c r="B36" s="24">
        <v>26</v>
      </c>
      <c r="C36" s="25">
        <f>IF('[2]Discharge'!C36=0,0,IF(TRIM('[2]Discharge'!C36)="","",IF(COUNT(O6)=0,"",IF(O6=1,(((10^K4)*('[2]Discharge'!C36^N4))/100),((10^K4)*('[2]Discharge'!C36^N4))))))</f>
        <v>0.058125109130089794</v>
      </c>
      <c r="D36" s="25">
        <f>IF('[2]Discharge'!D36=0,0,IF(TRIM('[2]Discharge'!D36)="","",IF(COUNT(O6)=0,"",IF(O6=1,(((10^K4)*('[2]Discharge'!D36^N4))/100),((10^K4)*('[2]Discharge'!D36^N4))))))</f>
        <v>0.04048470858116391</v>
      </c>
      <c r="E36" s="25">
        <f>IF('[2]Discharge'!E36=0,0,IF(TRIM('[2]Discharge'!E36)="","",IF(COUNT(O6)=0,"",IF(O6=1,(((10^K4)*('[2]Discharge'!E36^N4))/100),((10^K4)*('[2]Discharge'!E36^N4))))))</f>
        <v>0.6604114405841472</v>
      </c>
      <c r="F36" s="25">
        <f>IF('[2]Discharge'!F36=0,0,IF(TRIM('[2]Discharge'!F36)="","",IF(COUNT(O6)=0,"",IF(O6=1,(((10^K4)*('[2]Discharge'!F36^N4))/100),((10^K4)*('[2]Discharge'!F36^N4))))))</f>
        <v>21.602553458913572</v>
      </c>
      <c r="G36" s="25">
        <f>IF('[2]Discharge'!G36=0,0,IF(TRIM('[2]Discharge'!G36)="","",IF(COUNT(O6)=0,"",IF(O6=1,(((10^K4)*('[2]Discharge'!G36^N4))/100),((10^K4)*('[2]Discharge'!G36^N4))))))</f>
        <v>15.445994529592546</v>
      </c>
      <c r="H36" s="25">
        <f>IF('[2]Discharge'!H36=0,0,IF(TRIM('[2]Discharge'!H36)="","",IF(COUNT(O6)=0,"",IF(O6=1,(((10^K4)*('[2]Discharge'!H36^N4))/100),((10^K4)*('[2]Discharge'!H36^N4))))))</f>
        <v>10.428275708497113</v>
      </c>
      <c r="I36" s="25">
        <f>IF('[2]Discharge'!I36=0,0,IF(TRIM('[2]Discharge'!I36)="","",IF(COUNT(O6)=0,"",IF(O6=1,(((10^K4)*('[2]Discharge'!I36^N4))/100),((10^K4)*('[2]Discharge'!I36^N4))))))</f>
        <v>38.59132209910971</v>
      </c>
      <c r="J36" s="25">
        <f>IF('[2]Discharge'!J36=0,0,IF(TRIM('[2]Discharge'!J36)="","",IF(COUNT(O6)=0,"",IF(O6=1,(((10^K4)*('[2]Discharge'!J36^N4))/100),((10^K4)*('[2]Discharge'!J36^N4))))))</f>
        <v>9.469718614587734</v>
      </c>
      <c r="K36" s="25">
        <f>IF('[2]Discharge'!K36=0,0,IF(TRIM('[2]Discharge'!K36)="","",IF(COUNT(O6)=0,"",IF(O6=1,(((10^K4)*('[2]Discharge'!K36^N4))/100),((10^K4)*('[2]Discharge'!K36^N4))))))</f>
        <v>3.3996488777008524</v>
      </c>
      <c r="L36" s="25">
        <f>IF('[2]Discharge'!L36=0,0,IF(TRIM('[2]Discharge'!L36)="","",IF(COUNT(O6)=0,"",IF(O6=1,(((10^K4)*('[2]Discharge'!L36^N4))/100),((10^K4)*('[2]Discharge'!L36^N4))))))</f>
        <v>2.9024581712670736</v>
      </c>
      <c r="M36" s="25">
        <f>IF('[2]Discharge'!M36=0,0,IF(TRIM('[2]Discharge'!M36)="","",IF(COUNT(O6)=0,"",IF(O6=1,(((10^K4)*('[2]Discharge'!M36^N4))/100),((10^K4)*('[2]Discharge'!M36^N4))))))</f>
        <v>0.5669346210136951</v>
      </c>
      <c r="N36" s="25">
        <f>IF('[2]Discharge'!N36=0,0,IF(TRIM('[2]Discharge'!N36)="","",IF(COUNT(O6)=0,"",IF(O6=1,(((10^K4)*('[2]Discharge'!N36^N4))/100),((10^K4)*('[2]Discharge'!N36^N4))))))</f>
        <v>0.03702911294367151</v>
      </c>
      <c r="O36" s="84">
        <f t="shared" si="0"/>
        <v>103.20295645192137</v>
      </c>
      <c r="P36" s="85"/>
      <c r="Q36" s="4"/>
    </row>
    <row r="37" spans="1:17" ht="21.75">
      <c r="A37" s="3"/>
      <c r="B37" s="24">
        <v>27</v>
      </c>
      <c r="C37" s="25">
        <f>IF('[2]Discharge'!C37=0,0,IF(TRIM('[2]Discharge'!C37)="","",IF(COUNT(O6)=0,"",IF(O6=1,(((10^K4)*('[2]Discharge'!C37^N4))/100),((10^K4)*('[2]Discharge'!C37^N4))))))</f>
        <v>0.06460253824250817</v>
      </c>
      <c r="D37" s="25">
        <f>IF('[2]Discharge'!D37=0,0,IF(TRIM('[2]Discharge'!D37)="","",IF(COUNT(O6)=0,"",IF(O6=1,(((10^K4)*('[2]Discharge'!D37^N4))/100),((10^K4)*('[2]Discharge'!D37^N4))))))</f>
        <v>0.04257078568761707</v>
      </c>
      <c r="E37" s="25">
        <f>IF('[2]Discharge'!E37=0,0,IF(TRIM('[2]Discharge'!E37)="","",IF(COUNT(O6)=0,"",IF(O6=1,(((10^K4)*('[2]Discharge'!E37^N4))/100),((10^K4)*('[2]Discharge'!E37^N4))))))</f>
        <v>0.28726314999738906</v>
      </c>
      <c r="F37" s="25">
        <f>IF('[2]Discharge'!F37=0,0,IF(TRIM('[2]Discharge'!F37)="","",IF(COUNT(O6)=0,"",IF(O6=1,(((10^K4)*('[2]Discharge'!F37^N4))/100),((10^K4)*('[2]Discharge'!F37^N4))))))</f>
        <v>17.78214312911261</v>
      </c>
      <c r="G37" s="25">
        <f>IF('[2]Discharge'!G37=0,0,IF(TRIM('[2]Discharge'!G37)="","",IF(COUNT(O6)=0,"",IF(O6=1,(((10^K4)*('[2]Discharge'!G37^N4))/100),((10^K4)*('[2]Discharge'!G37^N4))))))</f>
        <v>11.623151445629203</v>
      </c>
      <c r="H37" s="25">
        <f>IF('[2]Discharge'!H37=0,0,IF(TRIM('[2]Discharge'!H37)="","",IF(COUNT(O6)=0,"",IF(O6=1,(((10^K4)*('[2]Discharge'!H37^N4))/100),((10^K4)*('[2]Discharge'!H37^N4))))))</f>
        <v>25.1715268390857</v>
      </c>
      <c r="I37" s="25">
        <f>IF('[2]Discharge'!I37=0,0,IF(TRIM('[2]Discharge'!I37)="","",IF(COUNT(O6)=0,"",IF(O6=1,(((10^K4)*('[2]Discharge'!I37^N4))/100),((10^K4)*('[2]Discharge'!I37^N4))))))</f>
        <v>31.88419015004008</v>
      </c>
      <c r="J37" s="25">
        <f>IF('[2]Discharge'!J37=0,0,IF(TRIM('[2]Discharge'!J37)="","",IF(COUNT(O6)=0,"",IF(O6=1,(((10^K4)*('[2]Discharge'!J37^N4))/100),((10^K4)*('[2]Discharge'!J37^N4))))))</f>
        <v>8.075732402618378</v>
      </c>
      <c r="K37" s="25">
        <f>IF('[2]Discharge'!K37=0,0,IF(TRIM('[2]Discharge'!K37)="","",IF(COUNT(O6)=0,"",IF(O6=1,(((10^K4)*('[2]Discharge'!K37^N4))/100),((10^K4)*('[2]Discharge'!K37^N4))))))</f>
        <v>3.300277118668957</v>
      </c>
      <c r="L37" s="25">
        <f>IF('[2]Discharge'!L37=0,0,IF(TRIM('[2]Discharge'!L37)="","",IF(COUNT(O6)=0,"",IF(O6=1,(((10^K4)*('[2]Discharge'!L37^N4))/100),((10^K4)*('[2]Discharge'!L37^N4))))))</f>
        <v>2.4784650919965014</v>
      </c>
      <c r="M37" s="25">
        <f>IF('[2]Discharge'!M37=0,0,IF(TRIM('[2]Discharge'!M37)="","",IF(COUNT(O6)=0,"",IF(O6=1,(((10^K4)*('[2]Discharge'!M37^N4))/100),((10^K4)*('[2]Discharge'!M37^N4))))))</f>
        <v>0.6595238225830308</v>
      </c>
      <c r="N37" s="25">
        <f>IF('[2]Discharge'!N37=0,0,IF(TRIM('[2]Discharge'!N37)="","",IF(COUNT(O6)=0,"",IF(O6=1,(((10^K4)*('[2]Discharge'!N37^N4))/100),((10^K4)*('[2]Discharge'!N37^N4))))))</f>
        <v>0.5651832715955143</v>
      </c>
      <c r="O37" s="84">
        <f t="shared" si="0"/>
        <v>101.9346297452575</v>
      </c>
      <c r="P37" s="85"/>
      <c r="Q37" s="4"/>
    </row>
    <row r="38" spans="1:17" ht="21.75">
      <c r="A38" s="3"/>
      <c r="B38" s="24">
        <v>28</v>
      </c>
      <c r="C38" s="25">
        <f>IF('[2]Discharge'!C38=0,0,IF(TRIM('[2]Discharge'!C38)="","",IF(COUNT(O6)=0,"",IF(O6=1,(((10^K4)*('[2]Discharge'!C38^N4))/100),((10^K4)*('[2]Discharge'!C38^N4))))))</f>
        <v>0.051710878952986025</v>
      </c>
      <c r="D38" s="25">
        <f>IF('[2]Discharge'!D38=0,0,IF(TRIM('[2]Discharge'!D38)="","",IF(COUNT(O6)=0,"",IF(O6=1,(((10^K4)*('[2]Discharge'!D38^N4))/100),((10^K4)*('[2]Discharge'!D38^N4))))))</f>
        <v>0.038408078893459006</v>
      </c>
      <c r="E38" s="25">
        <f>IF('[2]Discharge'!E38=0,0,IF(TRIM('[2]Discharge'!E38)="","",IF(COUNT(O6)=0,"",IF(O6=1,(((10^K4)*('[2]Discharge'!E38^N4))/100),((10^K4)*('[2]Discharge'!E38^N4))))))</f>
        <v>0.4946703281026839</v>
      </c>
      <c r="F38" s="25">
        <f>IF('[2]Discharge'!F38=0,0,IF(TRIM('[2]Discharge'!F38)="","",IF(COUNT(O6)=0,"",IF(O6=1,(((10^K4)*('[2]Discharge'!F38^N4))/100),((10^K4)*('[2]Discharge'!F38^N4))))))</f>
        <v>8.35294290294881</v>
      </c>
      <c r="G38" s="25">
        <f>IF('[2]Discharge'!G38=0,0,IF(TRIM('[2]Discharge'!G38)="","",IF(COUNT(O6)=0,"",IF(O6=1,(((10^K4)*('[2]Discharge'!G38^N4))/100),((10^K4)*('[2]Discharge'!G38^N4))))))</f>
        <v>9.750796040023051</v>
      </c>
      <c r="H38" s="25">
        <f>IF('[2]Discharge'!H38=0,0,IF(TRIM('[2]Discharge'!H38)="","",IF(COUNT(O6)=0,"",IF(O6=1,(((10^K4)*('[2]Discharge'!H38^N4))/100),((10^K4)*('[2]Discharge'!H38^N4))))))</f>
        <v>68.1804654411324</v>
      </c>
      <c r="I38" s="25">
        <f>IF('[2]Discharge'!I38=0,0,IF(TRIM('[2]Discharge'!I38)="","",IF(COUNT(O6)=0,"",IF(O6=1,(((10^K4)*('[2]Discharge'!I38^N4))/100),((10^K4)*('[2]Discharge'!I38^N4))))))</f>
        <v>39.418300066646346</v>
      </c>
      <c r="J38" s="25">
        <f>IF('[2]Discharge'!J38=0,0,IF(TRIM('[2]Discharge'!J38)="","",IF(COUNT(O6)=0,"",IF(O6=1,(((10^K4)*('[2]Discharge'!J38^N4))/100),((10^K4)*('[2]Discharge'!J38^N4))))))</f>
        <v>7.661494379301097</v>
      </c>
      <c r="K38" s="25">
        <f>IF('[2]Discharge'!K38=0,0,IF(TRIM('[2]Discharge'!K38)="","",IF(COUNT(O6)=0,"",IF(O6=1,(((10^K4)*('[2]Discharge'!K38^N4))/100),((10^K4)*('[2]Discharge'!K38^N4))))))</f>
        <v>3.300277118668957</v>
      </c>
      <c r="L38" s="25">
        <f>IF('[2]Discharge'!L38=0,0,IF(TRIM('[2]Discharge'!L38)="","",IF(COUNT(O6)=0,"",IF(O6=1,(((10^K4)*('[2]Discharge'!L38^N4))/100),((10^K4)*('[2]Discharge'!L38^N4))))))</f>
        <v>2.2846275502096822</v>
      </c>
      <c r="M38" s="25">
        <f>IF('[2]Discharge'!M38=0,0,IF(TRIM('[2]Discharge'!M38)="","",IF(COUNT(O6)=0,"",IF(O6=1,(((10^K4)*('[2]Discharge'!M38^N4))/100),((10^K4)*('[2]Discharge'!M38^N4))))))</f>
        <v>0.5363560701197044</v>
      </c>
      <c r="N38" s="25">
        <f>IF('[2]Discharge'!N38=0,0,IF(TRIM('[2]Discharge'!N38)="","",IF(COUNT(O6)=0,"",IF(O6=1,(((10^K4)*('[2]Discharge'!N38^N4))/100),((10^K4)*('[2]Discharge'!N38^N4))))))</f>
        <v>0.45415138747824935</v>
      </c>
      <c r="O38" s="84">
        <f t="shared" si="0"/>
        <v>140.5242002424774</v>
      </c>
      <c r="P38" s="85"/>
      <c r="Q38" s="4"/>
    </row>
    <row r="39" spans="1:17" ht="21.75">
      <c r="A39" s="3"/>
      <c r="B39" s="24">
        <v>29</v>
      </c>
      <c r="C39" s="25">
        <f>IF('[2]Discharge'!C39=0,0,IF(TRIM('[2]Discharge'!C39)="","",IF(COUNT(O6)=0,"",IF(O6=1,(((10^K4)*('[2]Discharge'!C39^N4))/100),((10^K4)*('[2]Discharge'!C39^N4))))))</f>
        <v>0.051710878952986025</v>
      </c>
      <c r="D39" s="25">
        <f>IF('[2]Discharge'!D39=0,0,IF(TRIM('[2]Discharge'!D39)="","",IF(COUNT(O6)=0,"",IF(O6=1,(((10^K4)*('[2]Discharge'!D39^N4))/100),((10^K4)*('[2]Discharge'!D39^N4))))))</f>
        <v>0.032919906707010636</v>
      </c>
      <c r="E39" s="25">
        <f>IF('[2]Discharge'!E39=0,0,IF(TRIM('[2]Discharge'!E39)="","",IF(COUNT(O6)=0,"",IF(O6=1,(((10^K4)*('[2]Discharge'!E39^N4))/100),((10^K4)*('[2]Discharge'!E39^N4))))))</f>
        <v>0.2577101283026437</v>
      </c>
      <c r="F39" s="25">
        <f>IF('[2]Discharge'!F39=0,0,IF(TRIM('[2]Discharge'!F39)="","",IF(COUNT(O6)=0,"",IF(O6=1,(((10^K4)*('[2]Discharge'!F39^N4))/100),((10^K4)*('[2]Discharge'!F39^N4))))))</f>
        <v>6.322531728704807</v>
      </c>
      <c r="G39" s="25">
        <f>IF('[2]Discharge'!G39=0,0,IF(TRIM('[2]Discharge'!G39)="","",IF(COUNT(O6)=0,"",IF(O6=1,(((10^K4)*('[2]Discharge'!G39^N4))/100),((10^K4)*('[2]Discharge'!G39^N4))))))</f>
        <v>7.661494379301097</v>
      </c>
      <c r="H39" s="25">
        <f>IF('[2]Discharge'!H39=0,0,IF(TRIM('[2]Discharge'!H39)="","",IF(COUNT(O6)=0,"",IF(O6=1,(((10^K4)*('[2]Discharge'!H39^N4))/100),((10^K4)*('[2]Discharge'!H39^N4))))))</f>
        <v>78.60550304909597</v>
      </c>
      <c r="I39" s="25">
        <f>IF('[2]Discharge'!I39=0,0,IF(TRIM('[2]Discharge'!I39)="","",IF(COUNT(O6)=0,"",IF(O6=1,(((10^K4)*('[2]Discharge'!I39^N4))/100),((10^K4)*('[2]Discharge'!I39^N4))))))</f>
        <v>23.663916452908214</v>
      </c>
      <c r="J39" s="25">
        <f>IF('[2]Discharge'!J39=0,0,IF(TRIM('[2]Discharge'!J39)="","",IF(COUNT(O6)=0,"",IF(O6=1,(((10^K4)*('[2]Discharge'!J39^N4))/100),((10^K4)*('[2]Discharge'!J39^N4))))))</f>
        <v>7.523848043729931</v>
      </c>
      <c r="K39" s="25">
        <f>IF('[2]Discharge'!K39=0,0,IF(TRIM('[2]Discharge'!K39)="","",IF(COUNT(O6)=0,"",IF(O6=1,(((10^K4)*('[2]Discharge'!K39^N4))/100),((10^K4)*('[2]Discharge'!K39^N4))))))</f>
        <v>3.2001484261802533</v>
      </c>
      <c r="L39" s="25">
        <f>IF('[2]Discharge'!L39=0,0,IF(TRIM('[2]Discharge'!L39)="","",IF(COUNT(O6)=0,"",IF(O6=1,(((10^K4)*('[2]Discharge'!L39^N4))/100),((10^K4)*('[2]Discharge'!L39^N4))))))</f>
        <v>2.3490847248972813</v>
      </c>
      <c r="M39" s="25">
        <f>IF('[2]Discharge'!M39=0,0,IF(TRIM('[2]Discharge'!M39)="","",IF(COUNT(O6)=0,"",IF(O6=1,(((10^K4)*('[2]Discharge'!M39^N4))/100),((10^K4)*('[2]Discharge'!M39^N4))))))</f>
      </c>
      <c r="N39" s="25">
        <f>IF('[2]Discharge'!N39=0,0,IF(TRIM('[2]Discharge'!N39)="","",IF(COUNT(O6)=0,"",IF(O6=1,(((10^K4)*('[2]Discharge'!N39^N4))/100),((10^K4)*('[2]Discharge'!N39^N4))))))</f>
        <v>0.24304307640003953</v>
      </c>
      <c r="O39" s="84">
        <f t="shared" si="0"/>
        <v>129.9119107951802</v>
      </c>
      <c r="P39" s="85"/>
      <c r="Q39" s="4"/>
    </row>
    <row r="40" spans="1:17" ht="21.75">
      <c r="A40" s="3"/>
      <c r="B40" s="24">
        <v>30</v>
      </c>
      <c r="C40" s="25">
        <f>IF('[2]Discharge'!C40=0,0,IF(TRIM('[2]Discharge'!C40)="","",IF(COUNT(O6)=0,"",IF(O6=1,(((10^K4)*('[2]Discharge'!C40^N4))/100),((10^K4)*('[2]Discharge'!C40^N4))))))</f>
        <v>0.04958791514526989</v>
      </c>
      <c r="D40" s="25">
        <f>IF('[2]Discharge'!D40=0,0,IF(TRIM('[2]Discharge'!D40)="","",IF(COUNT(O6)=0,"",IF(O6=1,(((10^K4)*('[2]Discharge'!D40^N4))/100),((10^K4)*('[2]Discharge'!D40^N4))))))</f>
        <v>0.026173453135314738</v>
      </c>
      <c r="E40" s="25">
        <f>IF('[2]Discharge'!E40=0,0,IF(TRIM('[2]Discharge'!E40)="","",IF(COUNT(O6)=0,"",IF(O6=1,(((10^K4)*('[2]Discharge'!E40^N4))/100),((10^K4)*('[2]Discharge'!E40^N4))))))</f>
        <v>0.1568346497307982</v>
      </c>
      <c r="F40" s="25">
        <f>IF('[2]Discharge'!F40=0,0,IF(TRIM('[2]Discharge'!F40)="","",IF(COUNT(O6)=0,"",IF(O6=1,(((10^K4)*('[2]Discharge'!F40^N4))/100),((10^K4)*('[2]Discharge'!F40^N4))))))</f>
        <v>5.568219715548556</v>
      </c>
      <c r="G40" s="25">
        <f>IF('[2]Discharge'!G40=0,0,IF(TRIM('[2]Discharge'!G40)="","",IF(COUNT(O6)=0,"",IF(O6=1,(((10^K4)*('[2]Discharge'!G40^N4))/100),((10^K4)*('[2]Discharge'!G40^N4))))))</f>
        <v>7.523848043729931</v>
      </c>
      <c r="H40" s="25">
        <f>IF('[2]Discharge'!H40=0,0,IF(TRIM('[2]Discharge'!H40)="","",IF(COUNT(O6)=0,"",IF(O6=1,(((10^K4)*('[2]Discharge'!H40^N4))/100),((10^K4)*('[2]Discharge'!H40^N4))))))</f>
        <v>42.29259973696679</v>
      </c>
      <c r="I40" s="25">
        <f>IF('[2]Discharge'!I40=0,0,IF(TRIM('[2]Discharge'!I40)="","",IF(COUNT(O6)=0,"",IF(O6=1,(((10^K4)*('[2]Discharge'!I40^N4))/100),((10^K4)*('[2]Discharge'!I40^N4))))))</f>
        <v>21.80793625720466</v>
      </c>
      <c r="J40" s="25">
        <f>IF('[2]Discharge'!J40=0,0,IF(TRIM('[2]Discharge'!J40)="","",IF(COUNT(O6)=0,"",IF(O6=1,(((10^K4)*('[2]Discharge'!J40^N4))/100),((10^K4)*('[2]Discharge'!J40^N4))))))</f>
        <v>8.491854960328528</v>
      </c>
      <c r="K40" s="25">
        <f>IF('[2]Discharge'!K40=0,0,IF(TRIM('[2]Discharge'!K40)="","",IF(COUNT(O6)=0,"",IF(O6=1,(((10^K4)*('[2]Discharge'!K40^N4))/100),((10^K4)*('[2]Discharge'!K40^N4))))))</f>
        <v>3.1002955111023742</v>
      </c>
      <c r="L40" s="25">
        <f>IF('[2]Discharge'!L40=0,0,IF(TRIM('[2]Discharge'!L40)="","",IF(COUNT(O6)=0,"",IF(O6=1,(((10^K4)*('[2]Discharge'!L40^N4))/100),((10^K4)*('[2]Discharge'!L40^N4))))))</f>
        <v>2.3490847248972813</v>
      </c>
      <c r="M40" s="25"/>
      <c r="N40" s="25">
        <f>IF('[2]Discharge'!N40=0,0,IF(TRIM('[2]Discharge'!N40)="","",IF(COUNT(O6)=0,"",IF(O6=1,(((10^K4)*('[2]Discharge'!N40^N4))/100),((10^K4)*('[2]Discharge'!N40^N4))))))</f>
        <v>0.06460253824250817</v>
      </c>
      <c r="O40" s="84">
        <f>IF(AND(C40="",D40="",E40="",F40="",G40="",H40="",I40="",J40="",K40="",L40="",M40="",N40=""),"",SUM(C40:N40))</f>
        <v>91.43103750603201</v>
      </c>
      <c r="P40" s="85"/>
      <c r="Q40" s="4"/>
    </row>
    <row r="41" spans="1:17" ht="21.75">
      <c r="A41" s="3"/>
      <c r="B41" s="24">
        <v>31</v>
      </c>
      <c r="C41" s="25"/>
      <c r="D41" s="25">
        <f>IF('[2]Discharge'!D41=0,0,IF(TRIM('[2]Discharge'!D41)="","",IF(COUNT(O6)=0,"",IF(O6=1,(((10^K4)*('[2]Discharge'!D41^N4))/100),((10^K4)*('[2]Discharge'!D41^N4))))))</f>
        <v>0.03155991255003856</v>
      </c>
      <c r="E41" s="25"/>
      <c r="F41" s="25">
        <f>IF('[2]Discharge'!F41=0,0,IF(TRIM('[2]Discharge'!F41)="","",IF(COUNT(O6)=0,"",IF(O6=1,(((10^K4)*('[2]Discharge'!F41^N4))/100),((10^K4)*('[2]Discharge'!F41^N4))))))</f>
        <v>6.2142616710555885</v>
      </c>
      <c r="G41" s="25">
        <f>IF('[2]Discharge'!G41=0,0,IF(TRIM('[2]Discharge'!G41)="","",IF(COUNT(O6)=0,"",IF(O6=1,(((10^K4)*('[2]Discharge'!G41^N4))/100),((10^K4)*('[2]Discharge'!G41^N4))))))</f>
        <v>7.2492244675284345</v>
      </c>
      <c r="H41" s="25"/>
      <c r="I41" s="25">
        <f>IF('[2]Discharge'!I41=0,0,IF(TRIM('[2]Discharge'!I41)="","",IF(COUNT(O6)=0,"",IF(O6=1,(((10^K4)*('[2]Discharge'!I41^N4))/100),((10^K4)*('[2]Discharge'!I41^N4))))))</f>
        <v>22.631162958698102</v>
      </c>
      <c r="J41" s="25"/>
      <c r="K41" s="25">
        <f>IF('[2]Discharge'!K41=0,0,IF(TRIM('[2]Discharge'!K41)="","",IF(COUNT(O6)=0,"",IF(O6=1,(((10^K4)*('[2]Discharge'!K41^N4))/100),((10^K4)*('[2]Discharge'!K41^N4))))))</f>
        <v>2.9024581712670736</v>
      </c>
      <c r="L41" s="25">
        <f>IF(TRIM('[2]Discharge'!L41)="","",IF(COUNT(O6)=0,"",IF(O6=1,(((10^K4)*('[2]Discharge'!L41^N4))/100),((10^K4)*('[2]Discharge'!L41^N4)))))</f>
        <v>2.3490847248972813</v>
      </c>
      <c r="M41" s="25"/>
      <c r="N41" s="29">
        <f>IF('[2]Discharge'!N41=0,0,IF(TRIM('[2]Discharge'!N41)="","",IF(COUNT(O6)=0,"",IF(O6=1,(((10^K4)*('[2]Discharge'!N41^N4))/100),((10^K4)*('[2]Discharge'!N41^N4))))))</f>
        <v>0.051710878952986025</v>
      </c>
      <c r="O41" s="84">
        <f t="shared" si="0"/>
        <v>41.42946278494951</v>
      </c>
      <c r="P41" s="85"/>
      <c r="Q41" s="4"/>
    </row>
    <row r="42" spans="1:17" ht="21.75">
      <c r="A42" s="3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6"/>
      <c r="Q42" s="4"/>
    </row>
    <row r="43" spans="1:17" ht="21.75">
      <c r="A43" s="3"/>
      <c r="B43" s="1" t="s">
        <v>28</v>
      </c>
      <c r="C43" s="25">
        <f aca="true" t="shared" si="1" ref="C43:N43">IF(COUNT(C11:C41)=0,"",SUM(C11:C41))</f>
        <v>1.352845584786022</v>
      </c>
      <c r="D43" s="25">
        <f t="shared" si="1"/>
        <v>4.893065323468845</v>
      </c>
      <c r="E43" s="25">
        <f t="shared" si="1"/>
        <v>17.686521033056348</v>
      </c>
      <c r="F43" s="25">
        <f t="shared" si="1"/>
        <v>83.72350622611378</v>
      </c>
      <c r="G43" s="25">
        <f t="shared" si="1"/>
        <v>569.1221763042578</v>
      </c>
      <c r="H43" s="25">
        <f t="shared" si="1"/>
        <v>922.4971793870111</v>
      </c>
      <c r="I43" s="25">
        <f t="shared" si="1"/>
        <v>962.7837917751913</v>
      </c>
      <c r="J43" s="25">
        <f t="shared" si="1"/>
        <v>365.9220742771501</v>
      </c>
      <c r="K43" s="25">
        <f t="shared" si="1"/>
        <v>184.089054399859</v>
      </c>
      <c r="L43" s="25">
        <f t="shared" si="1"/>
        <v>75.77404301849313</v>
      </c>
      <c r="M43" s="25">
        <f t="shared" si="1"/>
        <v>41.14602393817732</v>
      </c>
      <c r="N43" s="25">
        <f t="shared" si="1"/>
        <v>20.761011127266496</v>
      </c>
      <c r="O43" s="84">
        <f>IF(COUNT(C43:N43)=0,"",SUM(C43:N43))</f>
        <v>3249.7512923948307</v>
      </c>
      <c r="P43" s="85"/>
      <c r="Q43" s="28" t="s">
        <v>29</v>
      </c>
    </row>
    <row r="44" spans="1:17" ht="21.75">
      <c r="A44" s="3"/>
      <c r="B44" s="1" t="s">
        <v>30</v>
      </c>
      <c r="C44" s="25">
        <f aca="true" t="shared" si="2" ref="C44:N44">IF(COUNT(C11:C41)=0,"",AVERAGE(C11:C41))</f>
        <v>0.04509485282620073</v>
      </c>
      <c r="D44" s="25">
        <f t="shared" si="2"/>
        <v>0.15784081688609175</v>
      </c>
      <c r="E44" s="25">
        <f t="shared" si="2"/>
        <v>0.5895507011018782</v>
      </c>
      <c r="F44" s="25">
        <f t="shared" si="2"/>
        <v>2.7007582653585094</v>
      </c>
      <c r="G44" s="25">
        <f t="shared" si="2"/>
        <v>18.35877988078251</v>
      </c>
      <c r="H44" s="25">
        <f t="shared" si="2"/>
        <v>30.749905979567036</v>
      </c>
      <c r="I44" s="25">
        <f t="shared" si="2"/>
        <v>31.05754167016746</v>
      </c>
      <c r="J44" s="25">
        <f t="shared" si="2"/>
        <v>12.197402475905003</v>
      </c>
      <c r="K44" s="25">
        <f t="shared" si="2"/>
        <v>5.938356593543839</v>
      </c>
      <c r="L44" s="25">
        <f t="shared" si="2"/>
        <v>2.4443239683384883</v>
      </c>
      <c r="M44" s="25">
        <f t="shared" si="2"/>
        <v>1.4695008549349045</v>
      </c>
      <c r="N44" s="25">
        <f t="shared" si="2"/>
        <v>0.6697100363634354</v>
      </c>
      <c r="O44" s="84">
        <f>IF(COUNT(C44:N44)=0,"",SUM(C44:N44))</f>
        <v>106.37876609577538</v>
      </c>
      <c r="P44" s="85"/>
      <c r="Q44" s="4"/>
    </row>
    <row r="45" spans="1:17" ht="21.75">
      <c r="A45" s="3"/>
      <c r="B45" s="1" t="s">
        <v>31</v>
      </c>
      <c r="C45" s="25">
        <f aca="true" t="shared" si="3" ref="C45:N45">IF(COUNT(C11:C41)=0,"",MAX(C11:C41))</f>
        <v>0.10605851662432379</v>
      </c>
      <c r="D45" s="25">
        <f t="shared" si="3"/>
        <v>0.7084962212224574</v>
      </c>
      <c r="E45" s="25">
        <f t="shared" si="3"/>
        <v>1.3584702693432709</v>
      </c>
      <c r="F45" s="25">
        <f t="shared" si="3"/>
        <v>21.602553458913572</v>
      </c>
      <c r="G45" s="25">
        <f t="shared" si="3"/>
        <v>82.4846591300774</v>
      </c>
      <c r="H45" s="25">
        <f t="shared" si="3"/>
        <v>78.60550304909597</v>
      </c>
      <c r="I45" s="25">
        <f t="shared" si="3"/>
        <v>87.80036236064988</v>
      </c>
      <c r="J45" s="25">
        <f t="shared" si="3"/>
        <v>33.55025084953093</v>
      </c>
      <c r="K45" s="25">
        <f t="shared" si="3"/>
        <v>12.138648748427126</v>
      </c>
      <c r="L45" s="25">
        <f t="shared" si="3"/>
        <v>3.3996488777008524</v>
      </c>
      <c r="M45" s="25">
        <f t="shared" si="3"/>
        <v>3.300277118668957</v>
      </c>
      <c r="N45" s="25">
        <f t="shared" si="3"/>
        <v>3.1002955111023742</v>
      </c>
      <c r="O45" s="84">
        <f>IF(COUNT(C45:N45)=0,"",MAX(C45:N45))</f>
        <v>87.80036236064988</v>
      </c>
      <c r="P45" s="85"/>
      <c r="Q45" s="4"/>
    </row>
    <row r="46" spans="1:17" ht="21.75">
      <c r="A46" s="3"/>
      <c r="B46" s="1" t="s">
        <v>32</v>
      </c>
      <c r="C46" s="25">
        <f aca="true" t="shared" si="4" ref="C46:N46">IF(COUNT(C11:C41)=0,"",MIN(C11:C41))</f>
        <v>0.015710593746421194</v>
      </c>
      <c r="D46" s="25">
        <f t="shared" si="4"/>
        <v>0.026173453135314738</v>
      </c>
      <c r="E46" s="25">
        <f t="shared" si="4"/>
        <v>0.03155991255003856</v>
      </c>
      <c r="F46" s="25">
        <f t="shared" si="4"/>
        <v>0.06750026695102451</v>
      </c>
      <c r="G46" s="25">
        <f t="shared" si="4"/>
        <v>4.822842981914203</v>
      </c>
      <c r="H46" s="25">
        <f t="shared" si="4"/>
        <v>5.461166908886833</v>
      </c>
      <c r="I46" s="25">
        <f t="shared" si="4"/>
        <v>6.648316183041011</v>
      </c>
      <c r="J46" s="25">
        <f t="shared" si="4"/>
        <v>7.112254127187387</v>
      </c>
      <c r="K46" s="25">
        <f t="shared" si="4"/>
        <v>2.9024581712670736</v>
      </c>
      <c r="L46" s="25">
        <f t="shared" si="4"/>
        <v>1.7615253559281978</v>
      </c>
      <c r="M46" s="25">
        <f t="shared" si="4"/>
        <v>0.5363560701197044</v>
      </c>
      <c r="N46" s="25">
        <f t="shared" si="4"/>
        <v>0.03702911294367151</v>
      </c>
      <c r="O46" s="84">
        <f>IF(COUNT(C46:N46)=0,"",MIN(C46:N46))</f>
        <v>0.015710593746421194</v>
      </c>
      <c r="P46" s="85"/>
      <c r="Q46" s="4"/>
    </row>
  </sheetData>
  <sheetProtection/>
  <mergeCells count="49">
    <mergeCell ref="O34:P34"/>
    <mergeCell ref="O35:P35"/>
    <mergeCell ref="O36:P36"/>
    <mergeCell ref="O37:P37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O9:P9"/>
    <mergeCell ref="O11:P11"/>
    <mergeCell ref="O12:P12"/>
    <mergeCell ref="O13:P13"/>
    <mergeCell ref="O14:P14"/>
    <mergeCell ref="O15:P15"/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  <mergeCell ref="O45:P45"/>
    <mergeCell ref="O46:P46"/>
    <mergeCell ref="O38:P38"/>
    <mergeCell ref="O39:P39"/>
    <mergeCell ref="O40:P40"/>
    <mergeCell ref="O41:P41"/>
    <mergeCell ref="O43:P43"/>
    <mergeCell ref="O44:P44"/>
  </mergeCells>
  <printOptions/>
  <pageMargins left="0.75" right="0.75" top="1" bottom="1" header="0.5" footer="0.5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O5" sqref="O5"/>
    </sheetView>
  </sheetViews>
  <sheetFormatPr defaultColWidth="9.140625" defaultRowHeight="21.75"/>
  <sheetData>
    <row r="1" spans="1:14" ht="21.75">
      <c r="A1" s="108" t="s">
        <v>0</v>
      </c>
      <c r="B1" s="120"/>
      <c r="C1" s="109" t="str">
        <f>'[10]c-form'!AG4</f>
        <v>Ban Sop Pac,  Chom Thong, Chiang Mai,P.73A</v>
      </c>
      <c r="D1" s="109"/>
      <c r="E1" s="109"/>
      <c r="F1" s="109"/>
      <c r="G1" s="109"/>
      <c r="H1" s="109"/>
      <c r="I1" s="109"/>
      <c r="J1" s="109"/>
      <c r="K1" s="55"/>
      <c r="M1" s="108" t="s">
        <v>1</v>
      </c>
      <c r="N1" s="120"/>
    </row>
    <row r="2" spans="1:14" ht="21.75">
      <c r="A2" s="108" t="s">
        <v>2</v>
      </c>
      <c r="B2" s="120"/>
      <c r="C2" s="109" t="str">
        <f>'[10]c-form'!AG3</f>
        <v>Mae  Nam   Ping</v>
      </c>
      <c r="D2" s="109"/>
      <c r="E2" s="109"/>
      <c r="F2" s="109"/>
      <c r="G2" s="109"/>
      <c r="H2" s="56"/>
      <c r="I2" s="56"/>
      <c r="J2" s="56"/>
      <c r="K2" s="55"/>
      <c r="M2" s="57" t="s">
        <v>3</v>
      </c>
      <c r="N2" s="58"/>
    </row>
    <row r="3" spans="1:14" ht="21.75">
      <c r="A3" s="54" t="s">
        <v>4</v>
      </c>
      <c r="B3" s="54"/>
      <c r="C3" s="109" t="str">
        <f>'[10]c-form'!AH3</f>
        <v>   Ping</v>
      </c>
      <c r="D3" s="109"/>
      <c r="E3" s="109"/>
      <c r="F3" s="109"/>
      <c r="G3" s="109"/>
      <c r="H3" s="56"/>
      <c r="I3" s="56"/>
      <c r="J3" s="56"/>
      <c r="K3" s="55"/>
      <c r="M3" s="108" t="s">
        <v>5</v>
      </c>
      <c r="N3" s="108"/>
    </row>
    <row r="4" spans="1:15" ht="21.75">
      <c r="A4" s="57" t="s">
        <v>6</v>
      </c>
      <c r="B4" s="59"/>
      <c r="C4" s="110" t="str">
        <f>'[10]c-form'!AI3</f>
        <v>  Ping</v>
      </c>
      <c r="D4" s="110"/>
      <c r="E4" s="110"/>
      <c r="F4" s="110"/>
      <c r="G4" s="110"/>
      <c r="J4" s="61" t="s">
        <v>7</v>
      </c>
      <c r="K4" s="111">
        <v>-0.8032712774</v>
      </c>
      <c r="L4" s="115"/>
      <c r="M4" s="81" t="s">
        <v>8</v>
      </c>
      <c r="N4" s="112">
        <v>1.7702</v>
      </c>
      <c r="O4" s="116"/>
    </row>
    <row r="5" spans="1:17" ht="21.75">
      <c r="A5" s="57"/>
      <c r="B5" s="59"/>
      <c r="C5" s="60"/>
      <c r="D5" s="60"/>
      <c r="E5" s="60"/>
      <c r="F5" s="60"/>
      <c r="G5" s="60"/>
      <c r="J5" s="117" t="s">
        <v>9</v>
      </c>
      <c r="K5" s="118"/>
      <c r="L5" s="63">
        <v>2022</v>
      </c>
      <c r="M5" s="77" t="s">
        <v>10</v>
      </c>
      <c r="N5" s="63">
        <v>2022</v>
      </c>
      <c r="O5" s="82" t="s">
        <v>11</v>
      </c>
      <c r="P5" s="64">
        <v>27</v>
      </c>
      <c r="Q5" s="78" t="s">
        <v>12</v>
      </c>
    </row>
    <row r="6" spans="1:15" ht="21.75">
      <c r="A6" s="57"/>
      <c r="B6" s="59"/>
      <c r="C6" s="60"/>
      <c r="D6" s="60"/>
      <c r="E6" s="60"/>
      <c r="F6" s="60"/>
      <c r="G6" s="60"/>
      <c r="H6" s="108" t="str">
        <f>IF(TRIM('[10]c-form'!AJ3)&lt;&gt;"","Water  Year   "&amp;'[10]c-form'!AJ3,"Water  Year   ")</f>
        <v>Water  Year   2022</v>
      </c>
      <c r="I6" s="108"/>
      <c r="J6" s="66"/>
      <c r="N6" s="79" t="s">
        <v>13</v>
      </c>
      <c r="O6" s="19">
        <v>0</v>
      </c>
    </row>
    <row r="7" spans="2:15" ht="21.75">
      <c r="B7" s="114" t="str">
        <f>IF(TRIM('[10]c-form'!AJ3)&lt;&gt;"","Suspended Sediment, in Tons per Day, Water Year April 1, "&amp;'[10]c-form'!AJ3&amp;" to March 31,  "&amp;'[10]c-form'!AJ3+1,"Suspended Sediment, in  Tons per Day, Water Year April 1,         to March 31,  ")</f>
        <v>Suspended Sediment, in Tons per Day, Water Year April 1, 2022 to March 31,  2023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</row>
    <row r="8" spans="2:11" ht="21.75">
      <c r="B8" s="69"/>
      <c r="C8" s="55"/>
      <c r="D8" s="55"/>
      <c r="E8" s="55"/>
      <c r="F8" s="55"/>
      <c r="G8" s="55"/>
      <c r="H8" s="55"/>
      <c r="I8" s="55"/>
      <c r="J8" s="55"/>
      <c r="K8" s="55"/>
    </row>
    <row r="9" spans="1:17" ht="23.25">
      <c r="A9" s="80"/>
      <c r="B9" s="71" t="s">
        <v>14</v>
      </c>
      <c r="C9" s="72" t="s">
        <v>15</v>
      </c>
      <c r="D9" s="72" t="s">
        <v>16</v>
      </c>
      <c r="E9" s="72" t="s">
        <v>17</v>
      </c>
      <c r="F9" s="72" t="s">
        <v>18</v>
      </c>
      <c r="G9" s="72" t="s">
        <v>19</v>
      </c>
      <c r="H9" s="72" t="s">
        <v>20</v>
      </c>
      <c r="I9" s="72" t="s">
        <v>21</v>
      </c>
      <c r="J9" s="72" t="s">
        <v>22</v>
      </c>
      <c r="K9" s="72" t="s">
        <v>23</v>
      </c>
      <c r="L9" s="72" t="s">
        <v>24</v>
      </c>
      <c r="M9" s="72" t="s">
        <v>25</v>
      </c>
      <c r="N9" s="72" t="s">
        <v>26</v>
      </c>
      <c r="O9" s="107" t="s">
        <v>27</v>
      </c>
      <c r="P9" s="99"/>
      <c r="Q9" s="80"/>
    </row>
    <row r="11" spans="2:17" ht="21.75">
      <c r="B11" s="68">
        <v>1</v>
      </c>
      <c r="C11" s="73">
        <f>IF('[10]Discharge'!C9=0,0,IF(TRIM('[10]Discharge'!C9)="","",IF(COUNT(O6)=0,"",IF(O6=1,(((10^K4)*('[10]Discharge'!C9^N4))/100),((10^K4)*('[10]Discharge'!C9^N4))))))</f>
        <v>0.15177390972830082</v>
      </c>
      <c r="D11" s="73">
        <f>IF('[10]Discharge'!D9=0,0,IF(TRIM('[10]Discharge'!D9)="","",IF(COUNT(O6)=0,"",IF(O6=1,(((10^K4)*('[10]Discharge'!D9^N4))/100),((10^K4)*('[10]Discharge'!D9^N4))))))</f>
        <v>5.041301691498678</v>
      </c>
      <c r="E11" s="73">
        <f>IF('[10]Discharge'!E9=0,0,IF(TRIM('[10]Discharge'!E9)="","",IF(COUNT(O6)=0,"",IF(O6=1,(((10^K4)*('[10]Discharge'!E9^N4))/100),((10^K4)*('[10]Discharge'!E9^N4))))))</f>
        <v>160.04622107549483</v>
      </c>
      <c r="F11" s="73">
        <f>IF('[10]Discharge'!F9=0,0,IF(TRIM('[10]Discharge'!F9)="","",IF(COUNT(O6)=0,"",IF(O6=1,(((10^K4)*('[10]Discharge'!F9^N4))/100),((10^K4)*('[10]Discharge'!F9^N4))))))</f>
        <v>4.067025392594164</v>
      </c>
      <c r="G11" s="73">
        <f>IF('[10]Discharge'!G9=0,0,IF(TRIM('[10]Discharge'!G9)="","",IF(COUNT(O6)=0,"",IF(O6=1,(((10^K4)*('[10]Discharge'!G9^N4))/100),((10^K4)*('[10]Discharge'!G9^N4))))))</f>
        <v>232.2156685171077</v>
      </c>
      <c r="H11" s="73">
        <f>IF('[10]Discharge'!H9=0,0,IF(TRIM('[10]Discharge'!H9)="","",IF(COUNT(O6)=0,"",IF(O6=1,(((10^K4)*('[10]Discharge'!H9^N4))/100),((10^K4)*('[10]Discharge'!H9^N4))))))</f>
        <v>1396.5915280865745</v>
      </c>
      <c r="I11" s="73">
        <f>IF('[10]Discharge'!I9=0,0,IF(TRIM('[10]Discharge'!I9)="","",IF(COUNT(O6)=0,"",IF(O6=1,(((10^K4)*('[10]Discharge'!I9^N4))/100),((10^K4)*('[10]Discharge'!I9^N4))))))</f>
        <v>22744.091548584267</v>
      </c>
      <c r="J11" s="73">
        <f>IF('[10]Discharge'!J9=0,0,IF(TRIM('[10]Discharge'!J9)="","",IF(COUNT(O6)=0,"",IF(O6=1,(((10^K4)*('[10]Discharge'!J9^N4))/100),((10^K4)*('[10]Discharge'!J9^N4))))))</f>
        <v>568.3430706993001</v>
      </c>
      <c r="K11" s="73">
        <f>IF('[10]Discharge'!K9=0,0,IF(TRIM('[10]Discharge'!K9)="","",IF(COUNT(O6)=0,"",IF(O6=1,(((10^K4)*('[10]Discharge'!K9^N4))/100),((10^K4)*('[10]Discharge'!K9^N4))))))</f>
        <v>222.96999727856183</v>
      </c>
      <c r="L11" s="73">
        <f>IF('[10]Discharge'!L9=0,0,IF(TRIM('[10]Discharge'!L9)="","",IF(COUNT(O6)=0,"",IF(O6=1,(((10^K4)*('[10]Discharge'!L9^N4))/100),((10^K4)*('[10]Discharge'!L9^N4))))))</f>
        <v>30.19629365702246</v>
      </c>
      <c r="M11" s="73">
        <f>IF('[10]Discharge'!M9=0,0,IF(TRIM('[10]Discharge'!M9)="","",IF(COUNT(O6)=0,"",IF(O6=1,(((10^K4)*('[10]Discharge'!M9^N4))/100),((10^K4)*('[10]Discharge'!M9^N4))))))</f>
        <v>9.630718709751905</v>
      </c>
      <c r="N11" s="73">
        <f>IF('[10]Discharge'!N9=0,0,IF(TRIM('[10]Discharge'!N9)="","",IF(COUNT(O6)=0,"",IF(O6=1,(((10^K4)*('[10]Discharge'!N9^N4))/100),((10^K4)*('[10]Discharge'!N9^N4))))))</f>
        <v>5.740816426345708</v>
      </c>
      <c r="O11" s="105">
        <f>IF(AND(C11="",D11="",E11="",F11="",G11="",H11="",I11="",J11="",K11="",L11="",M11="",N11=""),"",SUM(C11:N11))</f>
        <v>25379.085964028247</v>
      </c>
      <c r="P11" s="85"/>
      <c r="Q11" s="44"/>
    </row>
    <row r="12" spans="2:17" ht="21.75">
      <c r="B12" s="68">
        <v>2</v>
      </c>
      <c r="C12" s="73">
        <f>IF('[10]Discharge'!C10=0,0,IF(TRIM('[10]Discharge'!C10)="","",IF(COUNT(O6)=0,"",IF(O6=1,(((10^K4)*('[10]Discharge'!C10^N4))/100),((10^K4)*('[10]Discharge'!C10^N4))))))</f>
        <v>19.355413273418932</v>
      </c>
      <c r="D12" s="73">
        <f>IF('[10]Discharge'!D10=0,0,IF(TRIM('[10]Discharge'!D10)="","",IF(COUNT(O6)=0,"",IF(O6=1,(((10^K4)*('[10]Discharge'!D10^N4))/100),((10^K4)*('[10]Discharge'!D10^N4))))))</f>
        <v>2.316927156757407</v>
      </c>
      <c r="E12" s="73">
        <f>IF('[10]Discharge'!E10=0,0,IF(TRIM('[10]Discharge'!E10)="","",IF(COUNT(O6)=0,"",IF(O6=1,(((10^K4)*('[10]Discharge'!E10^N4))/100),((10^K4)*('[10]Discharge'!E10^N4))))))</f>
        <v>256.31930750798637</v>
      </c>
      <c r="F12" s="73">
        <f>IF('[10]Discharge'!F10=0,0,IF(TRIM('[10]Discharge'!F10)="","",IF(COUNT(O6)=0,"",IF(O6=1,(((10^K4)*('[10]Discharge'!F10^N4))/100),((10^K4)*('[10]Discharge'!F10^N4))))))</f>
        <v>7.345588622972916</v>
      </c>
      <c r="G12" s="73">
        <f>IF('[10]Discharge'!G10=0,0,IF(TRIM('[10]Discharge'!G10)="","",IF(COUNT(O6)=0,"",IF(O6=1,(((10^K4)*('[10]Discharge'!G10^N4))/100),((10^K4)*('[10]Discharge'!G10^N4))))))</f>
        <v>466.4835605841705</v>
      </c>
      <c r="H12" s="73">
        <f>IF('[10]Discharge'!H10=0,0,IF(TRIM('[10]Discharge'!H10)="","",IF(COUNT(O6)=0,"",IF(O6=1,(((10^K4)*('[10]Discharge'!H10^N4))/100),((10^K4)*('[10]Discharge'!H10^N4))))))</f>
        <v>1379.9110990111744</v>
      </c>
      <c r="I12" s="73">
        <f>IF('[10]Discharge'!I10=0,0,IF(TRIM('[10]Discharge'!I10)="","",IF(COUNT(O6)=0,"",IF(O6=1,(((10^K4)*('[10]Discharge'!I10^N4))/100),((10^K4)*('[10]Discharge'!I10^N4))))))</f>
        <v>50297.17218619553</v>
      </c>
      <c r="J12" s="73">
        <f>IF('[10]Discharge'!J10=0,0,IF(TRIM('[10]Discharge'!J10)="","",IF(COUNT(O6)=0,"",IF(O6=1,(((10^K4)*('[10]Discharge'!J10^N4))/100),((10^K4)*('[10]Discharge'!J10^N4))))))</f>
        <v>559.5219268109711</v>
      </c>
      <c r="K12" s="73">
        <f>IF('[10]Discharge'!K10=0,0,IF(TRIM('[10]Discharge'!K10)="","",IF(COUNT(O6)=0,"",IF(O6=1,(((10^K4)*('[10]Discharge'!K10^N4))/100),((10^K4)*('[10]Discharge'!K10^N4))))))</f>
        <v>559.5219268109711</v>
      </c>
      <c r="L12" s="73">
        <f>IF('[10]Discharge'!L10=0,0,IF(TRIM('[10]Discharge'!L10)="","",IF(COUNT(O6)=0,"",IF(O6=1,(((10^K4)*('[10]Discharge'!L10^N4))/100),((10^K4)*('[10]Discharge'!L10^N4))))))</f>
        <v>36.341355154507355</v>
      </c>
      <c r="M12" s="73">
        <f>IF('[10]Discharge'!M10=0,0,IF(TRIM('[10]Discharge'!M10)="","",IF(COUNT(O6)=0,"",IF(O6=1,(((10^K4)*('[10]Discharge'!M10^N4))/100),((10^K4)*('[10]Discharge'!M10^N4))))))</f>
        <v>4.706454046437062</v>
      </c>
      <c r="N12" s="73">
        <f>IF('[10]Discharge'!N10=0,0,IF(TRIM('[10]Discharge'!N10)="","",IF(COUNT(O6)=0,"",IF(O6=1,(((10^K4)*('[10]Discharge'!N10^N4))/100),((10^K4)*('[10]Discharge'!N10^N4))))))</f>
        <v>1.4595485489208362</v>
      </c>
      <c r="O12" s="105">
        <f aca="true" t="shared" si="0" ref="O12:O43">IF(AND(C12="",D12="",E12="",F12="",G12="",H12="",I12="",J12="",K12="",L12="",M12="",N12=""),"",SUM(C12:N12))</f>
        <v>53590.45529372382</v>
      </c>
      <c r="P12" s="85"/>
      <c r="Q12" s="44"/>
    </row>
    <row r="13" spans="2:17" ht="21.75">
      <c r="B13" s="68">
        <v>3</v>
      </c>
      <c r="C13" s="73">
        <f>IF('[10]Discharge'!C11=0,0,IF(TRIM('[10]Discharge'!C11)="","",IF(COUNT(O6)=0,"",IF(O6=1,(((10^K4)*('[10]Discharge'!C11^N4))/100),((10^K4)*('[10]Discharge'!C11^N4))))))</f>
        <v>196.34362662566494</v>
      </c>
      <c r="D13" s="73">
        <f>IF('[10]Discharge'!D11=0,0,IF(TRIM('[10]Discharge'!D11)="","",IF(COUNT(O6)=0,"",IF(O6=1,(((10^K4)*('[10]Discharge'!D11^N4))/100),((10^K4)*('[10]Discharge'!D11^N4))))))</f>
        <v>2.316927156757407</v>
      </c>
      <c r="E13" s="73">
        <f>IF('[10]Discharge'!E11=0,0,IF(TRIM('[10]Discharge'!E11)="","",IF(COUNT(O6)=0,"",IF(O6=1,(((10^K4)*('[10]Discharge'!E11^N4))/100),((10^K4)*('[10]Discharge'!E11^N4))))))</f>
        <v>196.34362662566494</v>
      </c>
      <c r="F13" s="73">
        <f>IF('[10]Discharge'!F11=0,0,IF(TRIM('[10]Discharge'!F11)="","",IF(COUNT(O6)=0,"",IF(O6=1,(((10^K4)*('[10]Discharge'!F11^N4))/100),((10^K4)*('[10]Discharge'!F11^N4))))))</f>
        <v>30.19629365702246</v>
      </c>
      <c r="G13" s="73">
        <f>IF('[10]Discharge'!G11=0,0,IF(TRIM('[10]Discharge'!G11)="","",IF(COUNT(O6)=0,"",IF(O6=1,(((10^K4)*('[10]Discharge'!G11^N4))/100),((10^K4)*('[10]Discharge'!G11^N4))))))</f>
        <v>646.2522287466219</v>
      </c>
      <c r="H13" s="73">
        <f>IF('[10]Discharge'!H11=0,0,IF(TRIM('[10]Discharge'!H11)="","",IF(COUNT(O6)=0,"",IF(O6=1,(((10^K4)*('[10]Discharge'!H11^N4))/100),((10^K4)*('[10]Discharge'!H11^N4))))))</f>
        <v>1109.8119434238843</v>
      </c>
      <c r="I13" s="73">
        <f>IF('[10]Discharge'!I11=0,0,IF(TRIM('[10]Discharge'!I11)="","",IF(COUNT(O6)=0,"",IF(O6=1,(((10^K4)*('[10]Discharge'!I11^N4))/100),((10^K4)*('[10]Discharge'!I11^N4))))))</f>
        <v>58286.11895544962</v>
      </c>
      <c r="J13" s="73">
        <f>IF('[10]Discharge'!J11=0,0,IF(TRIM('[10]Discharge'!J11)="","",IF(COUNT(O6)=0,"",IF(O6=1,(((10^K4)*('[10]Discharge'!J11^N4))/100),((10^K4)*('[10]Discharge'!J11^N4))))))</f>
        <v>458.39203012847366</v>
      </c>
      <c r="K13" s="73">
        <f>IF('[10]Discharge'!K11=0,0,IF(TRIM('[10]Discharge'!K11)="","",IF(COUNT(O6)=0,"",IF(O6=1,(((10^K4)*('[10]Discharge'!K11^N4))/100),((10^K4)*('[10]Discharge'!K11^N4))))))</f>
        <v>399.25952373871706</v>
      </c>
      <c r="L13" s="73">
        <f>IF('[10]Discharge'!L11=0,0,IF(TRIM('[10]Discharge'!L11)="","",IF(COUNT(O6)=0,"",IF(O6=1,(((10^K4)*('[10]Discharge'!L11^N4))/100),((10^K4)*('[10]Discharge'!L11^N4))))))</f>
        <v>33.823992023476286</v>
      </c>
      <c r="M13" s="73">
        <f>IF('[10]Discharge'!M11=0,0,IF(TRIM('[10]Discharge'!M11)="","",IF(COUNT(O6)=0,"",IF(O6=1,(((10^K4)*('[10]Discharge'!M11^N4))/100),((10^K4)*('[10]Discharge'!M11^N4))))))</f>
        <v>6.921098980776469</v>
      </c>
      <c r="N13" s="73">
        <f>IF('[10]Discharge'!N11=0,0,IF(TRIM('[10]Discharge'!N11)="","",IF(COUNT(O6)=0,"",IF(O6=1,(((10^K4)*('[10]Discharge'!N11^N4))/100),((10^K4)*('[10]Discharge'!N11^N4))))))</f>
        <v>1.9534282469024795</v>
      </c>
      <c r="O13" s="105">
        <f t="shared" si="0"/>
        <v>61367.73367480358</v>
      </c>
      <c r="P13" s="85"/>
      <c r="Q13" s="44"/>
    </row>
    <row r="14" spans="2:17" ht="21.75">
      <c r="B14" s="68">
        <v>4</v>
      </c>
      <c r="C14" s="73">
        <f>IF('[10]Discharge'!C12=0,0,IF(TRIM('[10]Discharge'!C12)="","",IF(COUNT(O6)=0,"",IF(O6=1,(((10^K4)*('[10]Discharge'!C12^N4))/100),((10^K4)*('[10]Discharge'!C12^N4))))))</f>
        <v>241.6243475535488</v>
      </c>
      <c r="D14" s="73">
        <f>IF('[10]Discharge'!D12=0,0,IF(TRIM('[10]Discharge'!D12)="","",IF(COUNT(O6)=0,"",IF(O6=1,(((10^K4)*('[10]Discharge'!D12^N4))/100),((10^K4)*('[10]Discharge'!D12^N4))))))</f>
        <v>5.740816426345708</v>
      </c>
      <c r="E14" s="73">
        <f>IF('[10]Discharge'!E12=0,0,IF(TRIM('[10]Discharge'!E12)="","",IF(COUNT(O6)=0,"",IF(O6=1,(((10^K4)*('[10]Discharge'!E12^N4))/100),((10^K4)*('[10]Discharge'!E12^N4))))))</f>
        <v>81.49612399688155</v>
      </c>
      <c r="F14" s="73">
        <f>IF('[10]Discharge'!F12=0,0,IF(TRIM('[10]Discharge'!F12)="","",IF(COUNT(O6)=0,"",IF(O6=1,(((10^K4)*('[10]Discharge'!F12^N4))/100),((10^K4)*('[10]Discharge'!F12^N4))))))</f>
        <v>66.09866620830786</v>
      </c>
      <c r="G14" s="73">
        <f>IF('[10]Discharge'!G12=0,0,IF(TRIM('[10]Discharge'!G12)="","",IF(COUNT(O6)=0,"",IF(O6=1,(((10^K4)*('[10]Discharge'!G12^N4))/100),((10^K4)*('[10]Discharge'!G12^N4))))))</f>
        <v>776.252290847228</v>
      </c>
      <c r="H14" s="73">
        <f>IF('[10]Discharge'!H12=0,0,IF(TRIM('[10]Discharge'!H12)="","",IF(COUNT(O6)=0,"",IF(O6=1,(((10^K4)*('[10]Discharge'!H12^N4))/100),((10^K4)*('[10]Discharge'!H12^N4))))))</f>
        <v>677.7791163142164</v>
      </c>
      <c r="I14" s="73">
        <f>IF('[10]Discharge'!I12=0,0,IF(TRIM('[10]Discharge'!I12)="","",IF(COUNT(O6)=0,"",IF(O6=1,(((10^K4)*('[10]Discharge'!I12^N4))/100),((10^K4)*('[10]Discharge'!I12^N4))))))</f>
        <v>59828.69773214864</v>
      </c>
      <c r="J14" s="73">
        <f>IF('[10]Discharge'!J12=0,0,IF(TRIM('[10]Discharge'!J12)="","",IF(COUNT(O6)=0,"",IF(O6=1,(((10^K4)*('[10]Discharge'!J12^N4))/100),((10^K4)*('[10]Discharge'!J12^N4))))))</f>
        <v>346.8789701938014</v>
      </c>
      <c r="K14" s="73">
        <f>IF('[10]Discharge'!K12=0,0,IF(TRIM('[10]Discharge'!K12)="","",IF(COUNT(O6)=0,"",IF(O6=1,(((10^K4)*('[10]Discharge'!K12^N4))/100),((10^K4)*('[10]Discharge'!K12^N4))))))</f>
        <v>232.2156685171077</v>
      </c>
      <c r="L14" s="73">
        <f>IF('[10]Discharge'!L12=0,0,IF(TRIM('[10]Discharge'!L12)="","",IF(COUNT(O6)=0,"",IF(O6=1,(((10^K4)*('[10]Discharge'!L12^N4))/100),((10^K4)*('[10]Discharge'!L12^N4))))))</f>
        <v>29.027008067846296</v>
      </c>
      <c r="M14" s="73">
        <f>IF('[10]Discharge'!M12=0,0,IF(TRIM('[10]Discharge'!M12)="","",IF(COUNT(O6)=0,"",IF(O6=1,(((10^K4)*('[10]Discharge'!M12^N4))/100),((10^K4)*('[10]Discharge'!M12^N4))))))</f>
        <v>13.2531583931734</v>
      </c>
      <c r="N14" s="73">
        <f>IF('[10]Discharge'!N12=0,0,IF(TRIM('[10]Discharge'!N12)="","",IF(COUNT(O6)=0,"",IF(O6=1,(((10^K4)*('[10]Discharge'!N12^N4))/100),((10^K4)*('[10]Discharge'!N12^N4))))))</f>
        <v>1.1655668658328964</v>
      </c>
      <c r="O14" s="105">
        <f t="shared" si="0"/>
        <v>62300.229465532924</v>
      </c>
      <c r="P14" s="85"/>
      <c r="Q14" s="44"/>
    </row>
    <row r="15" spans="2:17" ht="21.75">
      <c r="B15" s="68">
        <v>5</v>
      </c>
      <c r="C15" s="73">
        <f>IF('[10]Discharge'!C13=0,0,IF(TRIM('[10]Discharge'!C13)="","",IF(COUNT(O6)=0,"",IF(O6=1,(((10^K4)*('[10]Discharge'!C13^N4))/100),(((10^K4)*('[10]Discharge'!C13^N4)))))))</f>
        <v>83.8339557143657</v>
      </c>
      <c r="D15" s="73">
        <f>IF('[10]Discharge'!D13=0,0,IF(TRIM('[10]Discharge'!D13)="","",IF(COUNT(O6)=0,"",IF(O6=1,(((10^K4)*('[10]Discharge'!D13^N4))/100),((10^K4)*('[10]Discharge'!D13^N4))))))</f>
        <v>8.227339829443368</v>
      </c>
      <c r="E15" s="73">
        <f>IF('[10]Discharge'!E13=0,0,IF(TRIM('[10]Discharge'!E13)="","",IF(COUNT(O6)=0,"",IF(O6=1,(((10^K4)*('[10]Discharge'!E13^N4))/100),((10^K4)*('[10]Discharge'!E13^N4))))))</f>
        <v>43.263841634748516</v>
      </c>
      <c r="F15" s="73">
        <f>IF('[10]Discharge'!F13=0,0,IF(TRIM('[10]Discharge'!F13)="","",IF(COUNT(O6)=0,"",IF(O6=1,(((10^K4)*('[10]Discharge'!F13^N4))/100),((10^K4)*('[10]Discharge'!F13^N4))))))</f>
        <v>61.990840825141596</v>
      </c>
      <c r="G15" s="73">
        <f>IF('[10]Discharge'!G13=0,0,IF(TRIM('[10]Discharge'!G13)="","",IF(COUNT(O6)=0,"",IF(O6=1,(((10^K4)*('[10]Discharge'!G13^N4))/100),((10^K4)*('[10]Discharge'!G13^N4))))))</f>
        <v>798.9209130586592</v>
      </c>
      <c r="H15" s="73">
        <f>IF('[10]Discharge'!H13=0,0,IF(TRIM('[10]Discharge'!H13)="","",IF(COUNT(O6)=0,"",IF(O6=1,(((10^K4)*('[10]Discharge'!H13^N4))/100),((10^K4)*('[10]Discharge'!H13^N4))))))</f>
        <v>667.1975860417498</v>
      </c>
      <c r="I15" s="73">
        <f>IF('[10]Discharge'!I13=0,0,IF(TRIM('[10]Discharge'!I13)="","",IF(COUNT(O6)=0,"",IF(O6=1,(((10^K4)*('[10]Discharge'!I13^N4))/100),((10^K4)*('[10]Discharge'!I13^N4))))))</f>
        <v>48513.02954770415</v>
      </c>
      <c r="J15" s="73">
        <f>IF('[10]Discharge'!J13=0,0,IF(TRIM('[10]Discharge'!J13)="","",IF(COUNT(O6)=0,"",IF(O6=1,(((10^K4)*('[10]Discharge'!J13^N4))/100),((10^K4)*('[10]Discharge'!J13^N4))))))</f>
        <v>412.85300051862606</v>
      </c>
      <c r="K15" s="73">
        <f>IF('[10]Discharge'!K13=0,0,IF(TRIM('[10]Discharge'!K13)="","",IF(COUNT(O6)=0,"",IF(O6=1,(((10^K4)*('[10]Discharge'!K13^N4))/100),((10^K4)*('[10]Discharge'!K13^N4))))))</f>
        <v>192.15185856624274</v>
      </c>
      <c r="L15" s="73">
        <f>IF('[10]Discharge'!L13=0,0,IF(TRIM('[10]Discharge'!L13)="","",IF(COUNT(O6)=0,"",IF(O6=1,(((10^K4)*('[10]Discharge'!L13^N4))/100),((10^K4)*('[10]Discharge'!L13^N4))))))</f>
        <v>21.106116618409928</v>
      </c>
      <c r="M15" s="73">
        <f>IF('[10]Discharge'!M13=0,0,IF(TRIM('[10]Discharge'!M13)="","",IF(COUNT(O6)=0,"",IF(O6=1,(((10^K4)*('[10]Discharge'!M13^N4))/100),((10^K4)*('[10]Discharge'!M13^N4))))))</f>
        <v>23.854921727609806</v>
      </c>
      <c r="N15" s="73">
        <f>IF('[10]Discharge'!N13=0,0,IF(TRIM('[10]Discharge'!N13)="","",IF(COUNT(O6)=0,"",IF(O6=1,(((10^K4)*('[10]Discharge'!N13^N4))/100),((10^K4)*('[10]Discharge'!N13^N4))))))</f>
        <v>12.57096988020457</v>
      </c>
      <c r="O15" s="105">
        <f t="shared" si="0"/>
        <v>50839.000892119344</v>
      </c>
      <c r="P15" s="85"/>
      <c r="Q15" s="44"/>
    </row>
    <row r="16" spans="2:17" ht="21.75">
      <c r="B16" s="68">
        <v>6</v>
      </c>
      <c r="C16" s="73">
        <f>IF('[10]Discharge'!C14=0,0,IF(TRIM('[10]Discharge'!C14)="","",IF(COUNT(O6)=0,"",IF(O6=1,(((10^K4)*('[10]Discharge'!C14^N4))/100),((10^K4)*('[10]Discharge'!C14^N4))))))</f>
        <v>27.877865492420007</v>
      </c>
      <c r="D16" s="73">
        <f>IF('[10]Discharge'!D14=0,0,IF(TRIM('[10]Discharge'!D14)="","",IF(COUNT(O6)=0,"",IF(O6=1,(((10^K4)*('[10]Discharge'!D14^N4))/100),((10^K4)*('[10]Discharge'!D14^N4))))))</f>
        <v>8.684441379822955</v>
      </c>
      <c r="E16" s="73">
        <f>IF('[10]Discharge'!E14=0,0,IF(TRIM('[10]Discharge'!E14)="","",IF(COUNT(O6)=0,"",IF(O6=1,(((10^K4)*('[10]Discharge'!E14^N4))/100),((10^K4)*('[10]Discharge'!E14^N4))))))</f>
        <v>70.32068679648486</v>
      </c>
      <c r="F16" s="73">
        <f>IF('[10]Discharge'!F14=0,0,IF(TRIM('[10]Discharge'!F14)="","",IF(COUNT(O6)=0,"",IF(O6=1,(((10^K4)*('[10]Discharge'!F14^N4))/100),((10^K4)*('[10]Discharge'!F14^N4))))))</f>
        <v>29.027008067846296</v>
      </c>
      <c r="G16" s="73">
        <f>IF('[10]Discharge'!G14=0,0,IF(TRIM('[10]Discharge'!G14)="","",IF(COUNT(O6)=0,"",IF(O6=1,(((10^K4)*('[10]Discharge'!G14^N4))/100),((10^K4)*('[10]Discharge'!G14^N4))))))</f>
        <v>677.7791163142164</v>
      </c>
      <c r="H16" s="73">
        <f>IF('[10]Discharge'!H14=0,0,IF(TRIM('[10]Discharge'!H14)="","",IF(COUNT(O6)=0,"",IF(O6=1,(((10^K4)*('[10]Discharge'!H14^N4))/100),((10^K4)*('[10]Discharge'!H14^N4))))))</f>
        <v>861.5386761834516</v>
      </c>
      <c r="I16" s="73">
        <f>IF('[10]Discharge'!I14=0,0,IF(TRIM('[10]Discharge'!I14)="","",IF(COUNT(O6)=0,"",IF(O6=1,(((10^K4)*('[10]Discharge'!I14^N4))/100),((10^K4)*('[10]Discharge'!I14^N4))))))</f>
        <v>29704.051997947678</v>
      </c>
      <c r="J16" s="73">
        <f>IF('[10]Discharge'!J14=0,0,IF(TRIM('[10]Discharge'!J14)="","",IF(COUNT(O6)=0,"",IF(O6=1,(((10^K4)*('[10]Discharge'!J14^N4))/100),((10^K4)*('[10]Discharge'!J14^N4))))))</f>
        <v>366.14595520319716</v>
      </c>
      <c r="K16" s="73">
        <f>IF('[10]Discharge'!K14=0,0,IF(TRIM('[10]Discharge'!K14)="","",IF(COUNT(O6)=0,"",IF(O6=1,(((10^K4)*('[10]Discharge'!K14^N4))/100),((10^K4)*('[10]Discharge'!K14^N4))))))</f>
        <v>175.78004790248931</v>
      </c>
      <c r="L16" s="73">
        <f>IF('[10]Discharge'!L14=0,0,IF(TRIM('[10]Discharge'!L14)="","",IF(COUNT(O6)=0,"",IF(O6=1,(((10^K4)*('[10]Discharge'!L14^N4))/100),((10^K4)*('[10]Discharge'!L14^N4))))))</f>
        <v>15.393100377806741</v>
      </c>
      <c r="M16" s="73">
        <f>IF('[10]Discharge'!M14=0,0,IF(TRIM('[10]Discharge'!M14)="","",IF(COUNT(O6)=0,"",IF(O6=1,(((10^K4)*('[10]Discharge'!M14^N4))/100),((10^K4)*('[10]Discharge'!M14^N4))))))</f>
        <v>35.07284646021057</v>
      </c>
      <c r="N16" s="73">
        <f>IF('[10]Discharge'!N14=0,0,IF(TRIM('[10]Discharge'!N14)="","",IF(COUNT(O6)=0,"",IF(O6=1,(((10^K4)*('[10]Discharge'!N14^N4))/100),((10^K4)*('[10]Discharge'!N14^N4))))))</f>
        <v>22.922404063420352</v>
      </c>
      <c r="O16" s="105">
        <f t="shared" si="0"/>
        <v>31994.59414618904</v>
      </c>
      <c r="P16" s="85"/>
      <c r="Q16" s="44"/>
    </row>
    <row r="17" spans="2:17" ht="21.75">
      <c r="B17" s="68">
        <v>7</v>
      </c>
      <c r="C17" s="73">
        <f>IF('[10]Discharge'!C15=0,0,IF(TRIM('[10]Discharge'!C15)="","",IF(COUNT(O6)=0,"",IF(O6=1,(((10^K4)*('[10]Discharge'!C15^N4))/100),((10^K4)*('[10]Discharge'!C15^N4))))))</f>
        <v>13.2531583931734</v>
      </c>
      <c r="D17" s="73">
        <f>IF('[10]Discharge'!D15=0,0,IF(TRIM('[10]Discharge'!D15)="","",IF(COUNT(O6)=0,"",IF(O6=1,(((10^K4)*('[10]Discharge'!D15^N4))/100),((10^K4)*('[10]Discharge'!D15^N4))))))</f>
        <v>79.1871133043025</v>
      </c>
      <c r="E17" s="73">
        <f>IF('[10]Discharge'!E15=0,0,IF(TRIM('[10]Discharge'!E15)="","",IF(COUNT(O6)=0,"",IF(O6=1,(((10^K4)*('[10]Discharge'!E15^N4))/100),((10^K4)*('[10]Discharge'!E15^N4))))))</f>
        <v>74.65598815444517</v>
      </c>
      <c r="F17" s="73">
        <f>IF('[10]Discharge'!F15=0,0,IF(TRIM('[10]Discharge'!F15)="","",IF(COUNT(O6)=0,"",IF(O6=1,(((10^K4)*('[10]Discharge'!F15^N4))/100),((10^K4)*('[10]Discharge'!F15^N4))))))</f>
        <v>15.393100377806741</v>
      </c>
      <c r="G17" s="73">
        <f>IF('[10]Discharge'!G15=0,0,IF(TRIM('[10]Discharge'!G15)="","",IF(COUNT(O6)=0,"",IF(O6=1,(((10^K4)*('[10]Discharge'!G15^N4))/100),((10^K4)*('[10]Discharge'!G15^N4))))))</f>
        <v>1202.2170450071435</v>
      </c>
      <c r="H17" s="73">
        <f>IF('[10]Discharge'!H15=0,0,IF(TRIM('[10]Discharge'!H15)="","",IF(COUNT(O6)=0,"",IF(O6=1,(((10^K4)*('[10]Discharge'!H15^N4))/100),((10^K4)*('[10]Discharge'!H15^N4))))))</f>
        <v>823.027921125917</v>
      </c>
      <c r="I17" s="73">
        <f>IF('[10]Discharge'!I15=0,0,IF(TRIM('[10]Discharge'!I15)="","",IF(COUNT(O6)=0,"",IF(O6=1,(((10^K4)*('[10]Discharge'!I15^N4))/100),((10^K4)*('[10]Discharge'!I15^N4))))))</f>
        <v>17430.68578439743</v>
      </c>
      <c r="J17" s="73">
        <f>IF('[10]Discharge'!J15=0,0,IF(TRIM('[10]Discharge'!J15)="","",IF(COUNT(O6)=0,"",IF(O6=1,(((10^K4)*('[10]Discharge'!J15^N4))/100),((10^K4)*('[10]Discharge'!J15^N4))))))</f>
        <v>292.4087009826766</v>
      </c>
      <c r="K17" s="73">
        <f>IF('[10]Discharge'!K15=0,0,IF(TRIM('[10]Discharge'!K15)="","",IF(COUNT(O6)=0,"",IF(O6=1,(((10^K4)*('[10]Discharge'!K15^N4))/100),((10^K4)*('[10]Discharge'!K15^N4))))))</f>
        <v>137.02278544686217</v>
      </c>
      <c r="L17" s="73">
        <f>IF('[10]Discharge'!L15=0,0,IF(TRIM('[10]Discharge'!L15)="","",IF(COUNT(O6)=0,"",IF(O6=1,(((10^K4)*('[10]Discharge'!L15^N4))/100),((10^K4)*('[10]Discharge'!L15^N4))))))</f>
        <v>18.504885651369747</v>
      </c>
      <c r="M17" s="73">
        <f>IF('[10]Discharge'!M15=0,0,IF(TRIM('[10]Discharge'!M15)="","",IF(COUNT(O6)=0,"",IF(O6=1,(((10^K4)*('[10]Discharge'!M15^N4))/100),((10^K4)*('[10]Discharge'!M15^N4))))))</f>
        <v>13.950978247756568</v>
      </c>
      <c r="N17" s="73">
        <f>IF('[10]Discharge'!N15=0,0,IF(TRIM('[10]Discharge'!N15)="","",IF(COUNT(O6)=0,"",IF(O6=1,(((10^K4)*('[10]Discharge'!N15^N4))/100),((10^K4)*('[10]Discharge'!N15^N4))))))</f>
        <v>16.896547626857487</v>
      </c>
      <c r="O17" s="105">
        <f t="shared" si="0"/>
        <v>20117.20400871574</v>
      </c>
      <c r="P17" s="85"/>
      <c r="Q17" s="44"/>
    </row>
    <row r="18" spans="2:17" ht="21.75">
      <c r="B18" s="68">
        <v>8</v>
      </c>
      <c r="C18" s="73">
        <f>IF('[10]Discharge'!C16=0,0,IF(TRIM('[10]Discharge'!C16)="","",IF(COUNT(O6)=0,"",IF(O6=1,(((10^K4)*('[10]Discharge'!C16^N4))/100),((10^K4)*('[10]Discharge'!C16^N4))))))</f>
        <v>95.95180258656512</v>
      </c>
      <c r="D18" s="73">
        <f>IF('[10]Discharge'!D16=0,0,IF(TRIM('[10]Discharge'!D16)="","",IF(COUNT(O6)=0,"",IF(O6=1,(((10^K4)*('[10]Discharge'!D16^N4))/100),((10^K4)*('[10]Discharge'!D16^N4))))))</f>
        <v>688.4330164825955</v>
      </c>
      <c r="E18" s="73">
        <f>IF('[10]Discharge'!E16=0,0,IF(TRIM('[10]Discharge'!E16)="","",IF(COUNT(O6)=0,"",IF(O6=1,(((10^K4)*('[10]Discharge'!E16^N4))/100),((10^K4)*('[10]Discharge'!E16^N4))))))</f>
        <v>52.506056278882035</v>
      </c>
      <c r="F18" s="73">
        <f>IF('[10]Discharge'!F16=0,0,IF(TRIM('[10]Discharge'!F16)="","",IF(COUNT(O6)=0,"",IF(O6=1,(((10^K4)*('[10]Discharge'!F16^N4))/100),((10^K4)*('[10]Discharge'!F16^N4))))))</f>
        <v>57.99816603629496</v>
      </c>
      <c r="G18" s="73">
        <f>IF('[10]Discharge'!G16=0,0,IF(TRIM('[10]Discharge'!G16)="","",IF(COUNT(O6)=0,"",IF(O6=1,(((10^K4)*('[10]Discharge'!G16^N4))/100),((10^K4)*('[10]Discharge'!G16^N4))))))</f>
        <v>2339.1452948751908</v>
      </c>
      <c r="H18" s="73">
        <f>IF('[10]Discharge'!H16=0,0,IF(TRIM('[10]Discharge'!H16)="","",IF(COUNT(O6)=0,"",IF(O6=1,(((10^K4)*('[10]Discharge'!H16^N4))/100),((10^K4)*('[10]Discharge'!H16^N4))))))</f>
        <v>981.637156814145</v>
      </c>
      <c r="I18" s="73">
        <f>IF('[10]Discharge'!I16=0,0,IF(TRIM('[10]Discharge'!I16)="","",IF(COUNT(O6)=0,"",IF(O6=1,(((10^K4)*('[10]Discharge'!I16^N4))/100),((10^K4)*('[10]Discharge'!I16^N4))))))</f>
        <v>11607.059855603722</v>
      </c>
      <c r="J18" s="73">
        <f>IF('[10]Discharge'!J16=0,0,IF(TRIM('[10]Discharge'!J16)="","",IF(COUNT(O6)=0,"",IF(O6=1,(((10^K4)*('[10]Discharge'!J16^N4))/100),((10^K4)*('[10]Discharge'!J16^N4))))))</f>
        <v>276.6887421812251</v>
      </c>
      <c r="K18" s="73">
        <f>IF('[10]Discharge'!K16=0,0,IF(TRIM('[10]Discharge'!K16)="","",IF(COUNT(O6)=0,"",IF(O6=1,(((10^K4)*('[10]Discharge'!K16^N4))/100),((10^K4)*('[10]Discharge'!K16^N4))))))</f>
        <v>126.09822180049471</v>
      </c>
      <c r="L18" s="73">
        <f>IF('[10]Discharge'!L16=0,0,IF(TRIM('[10]Discharge'!L16)="","",IF(COUNT(O6)=0,"",IF(O6=1,(((10^K4)*('[10]Discharge'!L16^N4))/100),((10^K4)*('[10]Discharge'!L16^N4))))))</f>
        <v>32.59488457730602</v>
      </c>
      <c r="M18" s="73">
        <f>IF('[10]Discharge'!M16=0,0,IF(TRIM('[10]Discharge'!M16)="","",IF(COUNT(O6)=0,"",IF(O6=1,(((10^K4)*('[10]Discharge'!M16^N4))/100),((10^K4)*('[10]Discharge'!M16^N4))))))</f>
        <v>5.386117575383978</v>
      </c>
      <c r="N18" s="73">
        <f>IF('[10]Discharge'!N16=0,0,IF(TRIM('[10]Discharge'!N16)="","",IF(COUNT(O6)=0,"",IF(O6=1,(((10^K4)*('[10]Discharge'!N16^N4))/100),((10^K4)*('[10]Discharge'!N16^N4))))))</f>
        <v>3.762636922995197</v>
      </c>
      <c r="O18" s="105">
        <f t="shared" si="0"/>
        <v>16267.261951734801</v>
      </c>
      <c r="P18" s="85"/>
      <c r="Q18" s="44"/>
    </row>
    <row r="19" spans="2:17" ht="21.75">
      <c r="B19" s="68">
        <v>9</v>
      </c>
      <c r="C19" s="73">
        <f>IF('[10]Discharge'!C17=0,0,IF(TRIM('[10]Discharge'!C17)="","",IF(COUNT(O6)=0,"",IF(O6=1,(((10^K4)*('[10]Discharge'!C17^N4))/100),((10^K4)*('[10]Discharge'!C17^N4))))))</f>
        <v>68.19546017608019</v>
      </c>
      <c r="D19" s="73">
        <f>IF('[10]Discharge'!D17=0,0,IF(TRIM('[10]Discharge'!D17)="","",IF(COUNT(O6)=0,"",IF(O6=1,(((10^K4)*('[10]Discharge'!D17^N4))/100),((10^K4)*('[10]Discharge'!D17^N4))))))</f>
        <v>450.36217231308086</v>
      </c>
      <c r="E19" s="73">
        <f>IF('[10]Discharge'!E17=0,0,IF(TRIM('[10]Discharge'!E17)="","",IF(COUNT(O6)=0,"",IF(O6=1,(((10^K4)*('[10]Discharge'!E17^N4))/100),((10^K4)*('[10]Discharge'!E17^N4))))))</f>
        <v>41.799533662136106</v>
      </c>
      <c r="F19" s="73">
        <f>IF('[10]Discharge'!F17=0,0,IF(TRIM('[10]Discharge'!F17)="","",IF(COUNT(O6)=0,"",IF(O6=1,(((10^K4)*('[10]Discharge'!F17^N4))/100),((10^K4)*('[10]Discharge'!F17^N4))))))</f>
        <v>200.5746977719881</v>
      </c>
      <c r="G19" s="73">
        <f>IF('[10]Discharge'!G17=0,0,IF(TRIM('[10]Discharge'!G17)="","",IF(COUNT(O6)=0,"",IF(O6=1,(((10^K4)*('[10]Discharge'!G17^N4))/100),((10^K4)*('[10]Discharge'!G17^N4))))))</f>
        <v>3561.8764303945554</v>
      </c>
      <c r="H19" s="73">
        <f>IF('[10]Discharge'!H17=0,0,IF(TRIM('[10]Discharge'!H17)="","",IF(COUNT(O6)=0,"",IF(O6=1,(((10^K4)*('[10]Discharge'!H17^N4))/100),((10^K4)*('[10]Discharge'!H17^N4))))))</f>
        <v>2226.594355292207</v>
      </c>
      <c r="I19" s="73">
        <f>IF('[10]Discharge'!I17=0,0,IF(TRIM('[10]Discharge'!I17)="","",IF(COUNT(O6)=0,"",IF(O6=1,(((10^K4)*('[10]Discharge'!I17^N4))/100),((10^K4)*('[10]Discharge'!I17^N4))))))</f>
        <v>8016.141983862322</v>
      </c>
      <c r="J19" s="73">
        <f>IF('[10]Discharge'!J17=0,0,IF(TRIM('[10]Discharge'!J17)="","",IF(COUNT(O6)=0,"",IF(O6=1,(((10^K4)*('[10]Discharge'!J17^N4))/100),((10^K4)*('[10]Discharge'!J17^N4))))))</f>
        <v>366.14595520319716</v>
      </c>
      <c r="K19" s="73">
        <f>IF('[10]Discharge'!K17=0,0,IF(TRIM('[10]Discharge'!K17)="","",IF(COUNT(O6)=0,"",IF(O6=1,(((10^K4)*('[10]Discharge'!K17^N4))/100),((10^K4)*('[10]Discharge'!K17^N4))))))</f>
        <v>117.54512346036512</v>
      </c>
      <c r="L19" s="73">
        <f>IF('[10]Discharge'!L17=0,0,IF(TRIM('[10]Discharge'!L17)="","",IF(COUNT(O6)=0,"",IF(O6=1,(((10^K4)*('[10]Discharge'!L17^N4))/100),((10^K4)*('[10]Discharge'!L17^N4))))))</f>
        <v>57.99816603629496</v>
      </c>
      <c r="M19" s="73">
        <f>IF('[10]Discharge'!M17=0,0,IF(TRIM('[10]Discharge'!M17)="","",IF(COUNT(O6)=0,"",IF(O6=1,(((10^K4)*('[10]Discharge'!M17^N4))/100),((10^K4)*('[10]Discharge'!M17^N4))))))</f>
        <v>5.386117575383978</v>
      </c>
      <c r="N19" s="73">
        <f>IF('[10]Discharge'!N17=0,0,IF(TRIM('[10]Discharge'!N17)="","",IF(COUNT(O6)=0,"",IF(O6=1,(((10^K4)*('[10]Discharge'!N17^N4))/100),((10^K4)*('[10]Discharge'!N17^N4))))))</f>
        <v>5.386117575383978</v>
      </c>
      <c r="O19" s="105">
        <f t="shared" si="0"/>
        <v>15118.006113322997</v>
      </c>
      <c r="P19" s="85"/>
      <c r="Q19" s="44"/>
    </row>
    <row r="20" spans="2:17" ht="21.75">
      <c r="B20" s="68">
        <v>10</v>
      </c>
      <c r="C20" s="73">
        <f>IF('[10]Discharge'!C18=0,0,IF(TRIM('[10]Discharge'!C18)="","",IF(COUNT(O6)=0,"",IF(O6=1,(((10^K4)*('[10]Discharge'!C18^N4))/100),((10^K4)*('[10]Discharge'!C18^N4))))))</f>
        <v>70.32068679648486</v>
      </c>
      <c r="D20" s="73">
        <f>IF('[10]Discharge'!D18=0,0,IF(TRIM('[10]Discharge'!D18)="","",IF(COUNT(O6)=0,"",IF(O6=1,(((10^K4)*('[10]Discharge'!D18^N4))/100),((10^K4)*('[10]Discharge'!D18^N4))))))</f>
        <v>241.6243475535488</v>
      </c>
      <c r="E20" s="73">
        <f>IF('[10]Discharge'!E18=0,0,IF(TRIM('[10]Discharge'!E18)="","",IF(COUNT(O6)=0,"",IF(O6=1,(((10^K4)*('[10]Discharge'!E18^N4))/100),((10^K4)*('[10]Discharge'!E18^N4))))))</f>
        <v>64.03042040261143</v>
      </c>
      <c r="F20" s="73">
        <f>IF('[10]Discharge'!F18=0,0,IF(TRIM('[10]Discharge'!F18)="","",IF(COUNT(O6)=0,"",IF(O6=1,(((10^K4)*('[10]Discharge'!F18^N4))/100),((10^K4)*('[10]Discharge'!F18^N4))))))</f>
        <v>287.1267395082882</v>
      </c>
      <c r="G20" s="73">
        <f>IF('[10]Discharge'!G18=0,0,IF(TRIM('[10]Discharge'!G18)="","",IF(COUNT(O6)=0,"",IF(O6=1,(((10^K4)*('[10]Discharge'!G18^N4))/100),((10^K4)*('[10]Discharge'!G18^N4))))))</f>
        <v>6394.003689403202</v>
      </c>
      <c r="H20" s="73">
        <f>IF('[10]Discharge'!H18=0,0,IF(TRIM('[10]Discharge'!H18)="","",IF(COUNT(O6)=0,"",IF(O6=1,(((10^K4)*('[10]Discharge'!H18^N4))/100),((10^K4)*('[10]Discharge'!H18^N4))))))</f>
        <v>8705.055890052023</v>
      </c>
      <c r="I20" s="73">
        <f>IF('[10]Discharge'!I18=0,0,IF(TRIM('[10]Discharge'!I18)="","",IF(COUNT(O6)=0,"",IF(O6=1,(((10^K4)*('[10]Discharge'!I18^N4))/100),((10^K4)*('[10]Discharge'!I18^N4))))))</f>
        <v>7308.690928352942</v>
      </c>
      <c r="J20" s="73">
        <f>IF('[10]Discharge'!J18=0,0,IF(TRIM('[10]Discharge'!J18)="","",IF(COUNT(O6)=0,"",IF(O6=1,(((10^K4)*('[10]Discharge'!J18^N4))/100),((10^K4)*('[10]Discharge'!J18^N4))))))</f>
        <v>271.5329084386258</v>
      </c>
      <c r="K20" s="73">
        <f>IF('[10]Discharge'!K18=0,0,IF(TRIM('[10]Discharge'!K18)="","",IF(COUNT(O6)=0,"",IF(O6=1,(((10^K4)*('[10]Discharge'!K18^N4))/100),((10^K4)*('[10]Discharge'!K18^N4))))))</f>
        <v>105.44473538343185</v>
      </c>
      <c r="L20" s="73">
        <f>IF('[10]Discharge'!L18=0,0,IF(TRIM('[10]Discharge'!L18)="","",IF(COUNT(O6)=0,"",IF(O6=1,(((10^K4)*('[10]Discharge'!L18^N4))/100),((10^K4)*('[10]Discharge'!L18^N4))))))</f>
        <v>32.59488457730602</v>
      </c>
      <c r="M20" s="73">
        <f>IF('[10]Discharge'!M18=0,0,IF(TRIM('[10]Discharge'!M18)="","",IF(COUNT(O6)=0,"",IF(O6=1,(((10^K4)*('[10]Discharge'!M18^N4))/100),((10^K4)*('[10]Discharge'!M18^N4))))))</f>
        <v>1.9534282469024795</v>
      </c>
      <c r="N20" s="73">
        <f>IF('[10]Discharge'!N18=0,0,IF(TRIM('[10]Discharge'!N18)="","",IF(COUNT(O6)=0,"",IF(O6=1,(((10^K4)*('[10]Discharge'!N18^N4))/100),((10^K4)*('[10]Discharge'!N18^N4))))))</f>
        <v>3.4686026736773545</v>
      </c>
      <c r="O20" s="105">
        <f t="shared" si="0"/>
        <v>23485.847261389044</v>
      </c>
      <c r="P20" s="85"/>
      <c r="Q20" s="44"/>
    </row>
    <row r="21" spans="2:17" ht="21.75">
      <c r="B21" s="68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105"/>
      <c r="P21" s="85"/>
      <c r="Q21" s="44"/>
    </row>
    <row r="22" spans="2:17" ht="21.75">
      <c r="B22" s="68">
        <v>11</v>
      </c>
      <c r="C22" s="73">
        <f>IF('[10]Discharge'!C20=0,0,IF(TRIM('[10]Discharge'!C20)="","",IF(COUNT(O6)=0,"",IF(O6=1,(((10^K4)*('[10]Discharge'!C20^N4))/100),((10^K4)*('[10]Discharge'!C20^N4))))))</f>
        <v>22.922404063420352</v>
      </c>
      <c r="D22" s="73">
        <f>IF('[10]Discharge'!D20=0,0,IF(TRIM('[10]Discharge'!D20)="","",IF(COUNT(O6)=0,"",IF(O6=1,(((10^K4)*('[10]Discharge'!D20^N4))/100),((10^K4)*('[10]Discharge'!D20^N4))))))</f>
        <v>204.97115166076443</v>
      </c>
      <c r="E22" s="73">
        <f>IF('[10]Discharge'!E20=0,0,IF(TRIM('[10]Discharge'!E20)="","",IF(COUNT(O6)=0,"",IF(O6=1,(((10^K4)*('[10]Discharge'!E20^N4))/100),((10^K4)*('[10]Discharge'!E20^N4))))))</f>
        <v>22.922404063420352</v>
      </c>
      <c r="F22" s="73">
        <f>IF('[10]Discharge'!F20=0,0,IF(TRIM('[10]Discharge'!F20)="","",IF(COUNT(O6)=0,"",IF(O6=1,(((10^K4)*('[10]Discharge'!F20^N4))/100),((10^K4)*('[10]Discharge'!F20^N4))))))</f>
        <v>261.3480860058032</v>
      </c>
      <c r="G22" s="73">
        <f>IF('[10]Discharge'!G20=0,0,IF(TRIM('[10]Discharge'!G20)="","",IF(COUNT(O6)=0,"",IF(O6=1,(((10^K4)*('[10]Discharge'!G20^N4))/100),((10^K4)*('[10]Discharge'!G20^N4))))))</f>
        <v>6197.993769866086</v>
      </c>
      <c r="H22" s="73">
        <f>IF('[10]Discharge'!H20=0,0,IF(TRIM('[10]Discharge'!H20)="","",IF(COUNT(O6)=0,"",IF(O6=1,(((10^K4)*('[10]Discharge'!H20^N4))/100),((10^K4)*('[10]Discharge'!H20^N4))))))</f>
        <v>25966.059149644487</v>
      </c>
      <c r="I22" s="73">
        <f>IF('[10]Discharge'!I20=0,0,IF(TRIM('[10]Discharge'!I20)="","",IF(COUNT(O6)=0,"",IF(O6=1,(((10^K4)*('[10]Discharge'!I20^N4))/100),((10^K4)*('[10]Discharge'!I20^N4))))))</f>
        <v>10075.488088516666</v>
      </c>
      <c r="J22" s="73">
        <f>IF('[10]Discharge'!J20=0,0,IF(TRIM('[10]Discharge'!J20)="","",IF(COUNT(O6)=0,"",IF(O6=1,(((10^K4)*('[10]Discharge'!J20^N4))/100),((10^K4)*('[10]Discharge'!J20^N4))))))</f>
        <v>287.1267395082882</v>
      </c>
      <c r="K22" s="73">
        <f>IF('[10]Discharge'!K20=0,0,IF(TRIM('[10]Discharge'!K20)="","",IF(COUNT(O6)=0,"",IF(O6=1,(((10^K4)*('[10]Discharge'!K20^N4))/100),((10^K4)*('[10]Discharge'!K20^N4))))))</f>
        <v>83.8339557143657</v>
      </c>
      <c r="L22" s="73">
        <f>IF('[10]Discharge'!L20=0,0,IF(TRIM('[10]Discharge'!L20)="","",IF(COUNT(O6)=0,"",IF(O6=1,(((10^K4)*('[10]Discharge'!L20^N4))/100),((10^K4)*('[10]Discharge'!L20^N4))))))</f>
        <v>22.006106980906782</v>
      </c>
      <c r="M22" s="73">
        <f>IF('[10]Discharge'!M20=0,0,IF(TRIM('[10]Discharge'!M20)="","",IF(COUNT(O6)=0,"",IF(O6=1,(((10^K4)*('[10]Discharge'!M20^N4))/100),((10^K4)*('[10]Discharge'!M20^N4))))))</f>
        <v>0.2853675399462637</v>
      </c>
      <c r="N22" s="73">
        <f>IF('[10]Discharge'!N20=0,0,IF(TRIM('[10]Discharge'!N20)="","",IF(COUNT(O6)=0,"",IF(O6=1,(((10^K4)*('[10]Discharge'!N20^N4))/100),((10^K4)*('[10]Discharge'!N20^N4))))))</f>
        <v>1.6172147609978749</v>
      </c>
      <c r="O22" s="105">
        <f t="shared" si="0"/>
        <v>43146.57443832515</v>
      </c>
      <c r="P22" s="85"/>
      <c r="Q22" s="44"/>
    </row>
    <row r="23" spans="2:17" ht="21.75">
      <c r="B23" s="68">
        <v>12</v>
      </c>
      <c r="C23" s="73">
        <f>IF('[10]Discharge'!C21=0,0,IF(TRIM('[10]Discharge'!C21)="","",IF(COUNT(O6)=0,"",IF(O6=1,(((10^K4)*('[10]Discharge'!C21^N4))/100),((10^K4)*('[10]Discharge'!C21^N4))))))</f>
        <v>21.106116618409928</v>
      </c>
      <c r="D23" s="73">
        <f>IF('[10]Discharge'!D21=0,0,IF(TRIM('[10]Discharge'!D21)="","",IF(COUNT(O6)=0,"",IF(O6=1,(((10^K4)*('[10]Discharge'!D21^N4))/100),((10^K4)*('[10]Discharge'!D21^N4))))))</f>
        <v>709.9573425571167</v>
      </c>
      <c r="E23" s="73">
        <f>IF('[10]Discharge'!E21=0,0,IF(TRIM('[10]Discharge'!E21)="","",IF(COUNT(O6)=0,"",IF(O6=1,(((10^K4)*('[10]Discharge'!E21^N4))/100),((10^K4)*('[10]Discharge'!E21^N4))))))</f>
        <v>6.921098980776469</v>
      </c>
      <c r="F23" s="73">
        <f>IF('[10]Discharge'!F21=0,0,IF(TRIM('[10]Discharge'!F21)="","",IF(COUNT(O6)=0,"",IF(O6=1,(((10^K4)*('[10]Discharge'!F21^N4))/100),((10^K4)*('[10]Discharge'!F21^N4))))))</f>
        <v>372.66878168595605</v>
      </c>
      <c r="G23" s="73">
        <f>IF('[10]Discharge'!G21=0,0,IF(TRIM('[10]Discharge'!G21)="","",IF(COUNT(O6)=0,"",IF(O6=1,(((10^K4)*('[10]Discharge'!G21^N4))/100),((10^K4)*('[10]Discharge'!G21^N4))))))</f>
        <v>5221.883417658229</v>
      </c>
      <c r="H23" s="73">
        <f>IF('[10]Discharge'!H21=0,0,IF(TRIM('[10]Discharge'!H21)="","",IF(COUNT(O6)=0,"",IF(O6=1,(((10^K4)*('[10]Discharge'!H21^N4))/100),((10^K4)*('[10]Discharge'!H21^N4))))))</f>
        <v>33019.835899096746</v>
      </c>
      <c r="I23" s="73">
        <f>IF('[10]Discharge'!I21=0,0,IF(TRIM('[10]Discharge'!I21)="","",IF(COUNT(O6)=0,"",IF(O6=1,(((10^K4)*('[10]Discharge'!I21^N4))/100),((10^K4)*('[10]Discharge'!I21^N4))))))</f>
        <v>9278.868232816836</v>
      </c>
      <c r="J23" s="73">
        <f>IF('[10]Discharge'!J21=0,0,IF(TRIM('[10]Discharge'!J21)="","",IF(COUNT(O6)=0,"",IF(O6=1,(((10^K4)*('[10]Discharge'!J21^N4))/100),((10^K4)*('[10]Discharge'!J21^N4))))))</f>
        <v>315.7794673648778</v>
      </c>
      <c r="K23" s="73">
        <f>IF('[10]Discharge'!K21=0,0,IF(TRIM('[10]Discharge'!K21)="","",IF(COUNT(O6)=0,"",IF(O6=1,(((10^K4)*('[10]Discharge'!K21^N4))/100),((10^K4)*('[10]Discharge'!K21^N4))))))</f>
        <v>76.90703137895437</v>
      </c>
      <c r="L23" s="73">
        <f>IF('[10]Discharge'!L21=0,0,IF(TRIM('[10]Discharge'!L21)="","",IF(COUNT(O6)=0,"",IF(O6=1,(((10^K4)*('[10]Discharge'!L21^N4))/100),((10^K4)*('[10]Discharge'!L21^N4))))))</f>
        <v>16.896547626857487</v>
      </c>
      <c r="M23" s="73">
        <f>IF('[10]Discharge'!M21=0,0,IF(TRIM('[10]Discharge'!M21)="","",IF(COUNT(O6)=0,"",IF(O6=1,(((10^K4)*('[10]Discharge'!M21^N4))/100),((10^K4)*('[10]Discharge'!M21^N4))))))</f>
        <v>2.7071125265344755</v>
      </c>
      <c r="N23" s="73">
        <f>IF('[10]Discharge'!N21=0,0,IF(TRIM('[10]Discharge'!N21)="","",IF(COUNT(O6)=0,"",IF(O6=1,(((10^K4)*('[10]Discharge'!N21^N4))/100),((10^K4)*('[10]Discharge'!N21^N4))))))</f>
        <v>13.2531583931734</v>
      </c>
      <c r="O23" s="105">
        <f t="shared" si="0"/>
        <v>49056.78420670446</v>
      </c>
      <c r="P23" s="85"/>
      <c r="Q23" s="44"/>
    </row>
    <row r="24" spans="2:17" ht="21.75">
      <c r="B24" s="68">
        <v>13</v>
      </c>
      <c r="C24" s="73">
        <f>IF('[10]Discharge'!C10=0,0,IF(TRIM('[10]Discharge'!C22)="","",IF(COUNT(O6)=0,"",IF(O6=1,(((10^K4)*('[10]Discharge'!C22^N4))/100),((10^K4)*('[10]Discharge'!C22^N4))))))</f>
        <v>13.950978247756568</v>
      </c>
      <c r="D24" s="73">
        <f>IF('[10]Discharge'!D22=0,0,IF(TRIM('[10]Discharge'!D22)="","",IF(COUNT(O6)=0,"",IF(O6=1,(((10^K4)*('[10]Discharge'!D22^N4))/100),((10^K4)*('[10]Discharge'!D22^N4))))))</f>
        <v>568.3430706993001</v>
      </c>
      <c r="E24" s="73">
        <f>IF('[10]Discharge'!E22=0,0,IF(TRIM('[10]Discharge'!E22)="","",IF(COUNT(O6)=0,"",IF(O6=1,(((10^K4)*('[10]Discharge'!E22^N4))/100),((10^K4)*('[10]Discharge'!E22^N4))))))</f>
        <v>7.781029433359874</v>
      </c>
      <c r="F24" s="73">
        <f>IF('[10]Discharge'!F22=0,0,IF(TRIM('[10]Discharge'!F22)="","",IF(COUNT(O6)=0,"",IF(O6=1,(((10^K4)*('[10]Discharge'!F22^N4))/100),((10^K4)*('[10]Discharge'!F22^N4))))))</f>
        <v>328.06671582637205</v>
      </c>
      <c r="G24" s="73">
        <f>IF('[10]Discharge'!G22=0,0,IF(TRIM('[10]Discharge'!G22)="","",IF(COUNT(O6)=0,"",IF(O6=1,(((10^K4)*('[10]Discharge'!G22^N4))/100),((10^K4)*('[10]Discharge'!G22^N4))))))</f>
        <v>6197.993769866086</v>
      </c>
      <c r="H24" s="73">
        <f>IF('[10]Discharge'!H22=0,0,IF(TRIM('[10]Discharge'!H22)="","",IF(COUNT(O6)=0,"",IF(O6=1,(((10^K4)*('[10]Discharge'!H22^N4))/100),((10^K4)*('[10]Discharge'!H22^N4))))))</f>
        <v>31755.00185045691</v>
      </c>
      <c r="I24" s="73">
        <f>IF('[10]Discharge'!I22=0,0,IF(TRIM('[10]Discharge'!I22)="","",IF(COUNT(O6)=0,"",IF(O6=1,(((10^K4)*('[10]Discharge'!I22^N4))/100),((10^K4)*('[10]Discharge'!I22^N4))))))</f>
        <v>6004.644466776364</v>
      </c>
      <c r="J24" s="73">
        <f>IF('[10]Discharge'!J22=0,0,IF(TRIM('[10]Discharge'!J22)="","",IF(COUNT(O6)=0,"",IF(O6=1,(((10^K4)*('[10]Discharge'!J22^N4))/100),((10^K4)*('[10]Discharge'!J22^N4))))))</f>
        <v>236.8996850021532</v>
      </c>
      <c r="K24" s="73">
        <f>IF('[10]Discharge'!K22=0,0,IF(TRIM('[10]Discharge'!K22)="","",IF(COUNT(O6)=0,"",IF(O6=1,(((10^K4)*('[10]Discharge'!K22^N4))/100),((10^K4)*('[10]Discharge'!K22^N4))))))</f>
        <v>105.44473538343185</v>
      </c>
      <c r="L24" s="73">
        <f>IF('[10]Discharge'!L22=0,0,IF(TRIM('[10]Discharge'!L22)="","",IF(COUNT(O6)=0,"",IF(O6=1,(((10^K4)*('[10]Discharge'!L22^N4))/100),((10^K4)*('[10]Discharge'!L22^N4))))))</f>
        <v>16.896547626857487</v>
      </c>
      <c r="M24" s="73">
        <f>IF('[10]Discharge'!M22=0,0,IF(TRIM('[10]Discharge'!M22)="","",IF(COUNT(O6)=0,"",IF(O6=1,(((10^K4)*('[10]Discharge'!M22^N4))/100),((10^K4)*('[10]Discharge'!M22^N4))))))</f>
        <v>12.57096988020457</v>
      </c>
      <c r="N24" s="73">
        <f>IF('[10]Discharge'!N22=0,0,IF(TRIM('[10]Discharge'!N22)="","",IF(COUNT(O6)=0,"",IF(O6=1,(((10^K4)*('[10]Discharge'!N22^N4))/100),((10^K4)*('[10]Discharge'!N22^N4))))))</f>
        <v>23.854921727609806</v>
      </c>
      <c r="O24" s="105">
        <f t="shared" si="0"/>
        <v>45271.4487409264</v>
      </c>
      <c r="P24" s="85"/>
      <c r="Q24" s="44"/>
    </row>
    <row r="25" spans="2:17" ht="21.75">
      <c r="B25" s="68">
        <v>14</v>
      </c>
      <c r="C25" s="73">
        <f>IF('[10]Discharge'!C10=0,0,IF(TRIM('[10]Discharge'!C23)="","",IF(COUNT(O6)=0,"",IF(O6=1,(((10^K4)*('[10]Discharge'!C23^N4))/100),((10^K4)*('[10]Discharge'!C23^N4))))))</f>
        <v>13.950978247756568</v>
      </c>
      <c r="D25" s="73">
        <f>IF('[10]Discharge'!D23=0,0,IF(TRIM('[10]Discharge'!D23)="","",IF(COUNT(O6)=0,"",IF(O6=1,(((10^K4)*('[10]Discharge'!D23^N4))/100),((10^K4)*('[10]Discharge'!D23^N4))))))</f>
        <v>204.97115166076443</v>
      </c>
      <c r="E25" s="73">
        <f>IF('[10]Discharge'!E23=0,0,IF(TRIM('[10]Discharge'!E23)="","",IF(COUNT(O6)=0,"",IF(O6=1,(((10^K4)*('[10]Discharge'!E23^N4))/100),((10^K4)*('[10]Discharge'!E23^N4))))))</f>
        <v>7.345588622972916</v>
      </c>
      <c r="F25" s="73">
        <f>IF('[10]Discharge'!F23=0,0,IF(TRIM('[10]Discharge'!F23)="","",IF(COUNT(O6)=0,"",IF(O6=1,(((10^K4)*('[10]Discharge'!F23^N4))/100),((10^K4)*('[10]Discharge'!F23^N4))))))</f>
        <v>406.03151095731926</v>
      </c>
      <c r="G25" s="73">
        <f>IF('[10]Discharge'!G23=0,0,IF(TRIM('[10]Discharge'!G23)="","",IF(COUNT(O6)=0,"",IF(O6=1,(((10^K4)*('[10]Discharge'!G23^N4))/100),((10^K4)*('[10]Discharge'!G23^N4))))))</f>
        <v>9021.873441715274</v>
      </c>
      <c r="H25" s="73">
        <f>IF('[10]Discharge'!H23=0,0,IF(TRIM('[10]Discharge'!H23)="","",IF(COUNT(O6)=0,"",IF(O6=1,(((10^K4)*('[10]Discharge'!H23^N4))/100),((10^K4)*('[10]Discharge'!H23^N4))))))</f>
        <v>24309.182679132933</v>
      </c>
      <c r="I25" s="73">
        <f>IF('[10]Discharge'!I23=0,0,IF(TRIM('[10]Discharge'!I23)="","",IF(COUNT(O6)=0,"",IF(O6=1,(((10^K4)*('[10]Discharge'!I23^N4))/100),((10^K4)*('[10]Discharge'!I23^N4))))))</f>
        <v>3896.243091383046</v>
      </c>
      <c r="J25" s="73">
        <f>IF('[10]Discharge'!J23=0,0,IF(TRIM('[10]Discharge'!J23)="","",IF(COUNT(O6)=0,"",IF(O6=1,(((10^K4)*('[10]Discharge'!J23^N4))/100),((10^K4)*('[10]Discharge'!J23^N4))))))</f>
        <v>246.3895521045714</v>
      </c>
      <c r="K25" s="73">
        <f>IF('[10]Discharge'!K23=0,0,IF(TRIM('[10]Discharge'!K23)="","",IF(COUNT(O6)=0,"",IF(O6=1,(((10^K4)*('[10]Discharge'!K23^N4))/100),((10^K4)*('[10]Discharge'!K23^N4))))))</f>
        <v>47.78771138282905</v>
      </c>
      <c r="L25" s="73">
        <f>IF('[10]Discharge'!L23=0,0,IF(TRIM('[10]Discharge'!L23)="","",IF(COUNT(O6)=0,"",IF(O6=1,(((10^K4)*('[10]Discharge'!L23^N4))/100),((10^K4)*('[10]Discharge'!L23^N4))))))</f>
        <v>21.106116618409928</v>
      </c>
      <c r="M25" s="73">
        <f>IF('[10]Discharge'!M23=0,0,IF(TRIM('[10]Discharge'!M23)="","",IF(COUNT(O6)=0,"",IF(O6=1,(((10^K4)*('[10]Discharge'!M23^N4))/100),((10^K4)*('[10]Discharge'!M23^N4))))))</f>
        <v>4.706454046437062</v>
      </c>
      <c r="N25" s="73">
        <f>IF('[10]Discharge'!N23=0,0,IF(TRIM('[10]Discharge'!N23)="","",IF(COUNT(O6)=0,"",IF(O6=1,(((10^K4)*('[10]Discharge'!N23^N4))/100),((10^K4)*('[10]Discharge'!N23^N4))))))</f>
        <v>31.385619245539395</v>
      </c>
      <c r="O25" s="105">
        <f t="shared" si="0"/>
        <v>38210.97389511785</v>
      </c>
      <c r="P25" s="85"/>
      <c r="Q25" s="44"/>
    </row>
    <row r="26" spans="2:17" ht="21.75">
      <c r="B26" s="68">
        <v>15</v>
      </c>
      <c r="C26" s="73">
        <f>IF('[10]Discharge'!C24=0,0,IF(TRIM('[10]Discharge'!C24)="","",IF(COUNT(O6)=0,"",IF(O6=1,(((10^K4)*('[10]Discharge'!C24^N4))/100),((10^K4)*('[10]Discharge'!C24^N4))))))</f>
        <v>14.664325646550033</v>
      </c>
      <c r="D26" s="73">
        <f>IF('[10]Discharge'!D24=0,0,IF(TRIM('[10]Discharge'!D24)="","",IF(COUNT(O6)=0,"",IF(O6=1,(((10^K4)*('[10]Discharge'!D24^N4))/100),((10^K4)*('[10]Discharge'!D24^N4))))))</f>
        <v>179.81348397732734</v>
      </c>
      <c r="E26" s="73">
        <f>IF('[10]Discharge'!E24=0,0,IF(TRIM('[10]Discharge'!E24)="","",IF(COUNT(O6)=0,"",IF(O6=1,(((10^K4)*('[10]Discharge'!E24^N4))/100),((10^K4)*('[10]Discharge'!E24^N4))))))</f>
        <v>7.345588622972916</v>
      </c>
      <c r="F26" s="73">
        <f>IF('[10]Discharge'!F24=0,0,IF(TRIM('[10]Discharge'!F24)="","",IF(COUNT(O6)=0,"",IF(O6=1,(((10^K4)*('[10]Discharge'!F24^N4))/100),((10^K4)*('[10]Discharge'!F24^N4))))))</f>
        <v>810.3615521863092</v>
      </c>
      <c r="G26" s="73">
        <f>IF('[10]Discharge'!G24=0,0,IF(TRIM('[10]Discharge'!G24)="","",IF(COUNT(O6)=0,"",IF(O6=1,(((10^K4)*('[10]Discharge'!G24^N4))/100),((10^K4)*('[10]Discharge'!G24^N4))))))</f>
        <v>6997.890949765107</v>
      </c>
      <c r="H26" s="73">
        <f>IF('[10]Discharge'!H24=0,0,IF(TRIM('[10]Discharge'!H24)="","",IF(COUNT(O6)=0,"",IF(O6=1,(((10^K4)*('[10]Discharge'!H24^N4))/100),((10^K4)*('[10]Discharge'!H24^N4))))))</f>
        <v>27073.187124687287</v>
      </c>
      <c r="I26" s="73">
        <f>IF('[10]Discharge'!I24=0,0,IF(TRIM('[10]Discharge'!I24)="","",IF(COUNT(O6)=0,"",IF(O6=1,(((10^K4)*('[10]Discharge'!I24^N4))/100),((10^K4)*('[10]Discharge'!I24^N4))))))</f>
        <v>4327.674160877777</v>
      </c>
      <c r="J26" s="73">
        <f>IF('[10]Discharge'!J24=0,0,IF(TRIM('[10]Discharge'!J24)="","",IF(COUNT(O6)=0,"",IF(O6=1,(((10^K4)*('[10]Discharge'!J24^N4))/100),((10^K4)*('[10]Discharge'!J24^N4))))))</f>
        <v>406.03151095731926</v>
      </c>
      <c r="K26" s="73">
        <f>IF('[10]Discharge'!K24=0,0,IF(TRIM('[10]Discharge'!K24)="","",IF(COUNT(O6)=0,"",IF(O6=1,(((10^K4)*('[10]Discharge'!K24^N4))/100),((10^K4)*('[10]Discharge'!K24^N4))))))</f>
        <v>70.32068679648486</v>
      </c>
      <c r="L26" s="73">
        <f>IF('[10]Discharge'!L24=0,0,IF(TRIM('[10]Discharge'!L24)="","",IF(COUNT(O6)=0,"",IF(O6=1,(((10^K4)*('[10]Discharge'!L24^N4))/100),((10^K4)*('[10]Discharge'!L24^N4))))))</f>
        <v>33.823992023476286</v>
      </c>
      <c r="M26" s="73">
        <f>IF('[10]Discharge'!M24=0,0,IF(TRIM('[10]Discharge'!M24)="","",IF(COUNT(O6)=0,"",IF(O6=1,(((10^K4)*('[10]Discharge'!M24^N4))/100),((10^K4)*('[10]Discharge'!M24^N4))))))</f>
        <v>0.2853675399462637</v>
      </c>
      <c r="N26" s="73">
        <f>IF('[10]Discharge'!N24=0,0,IF(TRIM('[10]Discharge'!N24)="","",IF(COUNT(O6)=0,"",IF(O6=1,(((10^K4)*('[10]Discharge'!N24^N4))/100),((10^K4)*('[10]Discharge'!N24^N4))))))</f>
        <v>20.222521620501265</v>
      </c>
      <c r="O26" s="105">
        <f t="shared" si="0"/>
        <v>39941.62126470106</v>
      </c>
      <c r="P26" s="85"/>
      <c r="Q26" s="44"/>
    </row>
    <row r="27" spans="2:17" ht="21.75">
      <c r="B27" s="68">
        <v>16</v>
      </c>
      <c r="C27" s="73">
        <f>IF('[10]Discharge'!C25=0,0,IF(TRIM('[10]Discharge'!C25)="","",IF(COUNT(O6)=0,"",IF(O6=1,(((10^K4)*('[10]Discharge'!C25^N4))/100),((10^K4)*('[10]Discharge'!C25^N4))))))</f>
        <v>1.9534282469024795</v>
      </c>
      <c r="D27" s="73">
        <f>IF('[10]Discharge'!D25=0,0,IF(TRIM('[10]Discharge'!D25)="","",IF(COUNT(O6)=0,"",IF(O6=1,(((10^K4)*('[10]Discharge'!D25^N4))/100),((10^K4)*('[10]Discharge'!D25^N4))))))</f>
        <v>43.263841634748516</v>
      </c>
      <c r="E27" s="73">
        <f>IF('[10]Discharge'!E25=0,0,IF(TRIM('[10]Discharge'!E25)="","",IF(COUNT(O6)=0,"",IF(O6=1,(((10^K4)*('[10]Discharge'!E25^N4))/100),((10^K4)*('[10]Discharge'!E25^N4))))))</f>
        <v>2.9120433882753147</v>
      </c>
      <c r="F27" s="73">
        <f>IF('[10]Discharge'!F25=0,0,IF(TRIM('[10]Discharge'!F25)="","",IF(COUNT(O6)=0,"",IF(O6=1,(((10^K4)*('[10]Discharge'!F25^N4))/100),((10^K4)*('[10]Discharge'!F25^N4))))))</f>
        <v>981.637156814145</v>
      </c>
      <c r="G27" s="73">
        <f>IF('[10]Discharge'!G25=0,0,IF(TRIM('[10]Discharge'!G25)="","",IF(COUNT(O6)=0,"",IF(O6=1,(((10^K4)*('[10]Discharge'!G25^N4))/100),((10^K4)*('[10]Discharge'!G25^N4))))))</f>
        <v>4364.613505825555</v>
      </c>
      <c r="H27" s="73">
        <f>IF('[10]Discharge'!H25=0,0,IF(TRIM('[10]Discharge'!H25)="","",IF(COUNT(O6)=0,"",IF(O6=1,(((10^K4)*('[10]Discharge'!H25^N4))/100),((10^K4)*('[10]Discharge'!H25^N4))))))</f>
        <v>17137.384215591745</v>
      </c>
      <c r="I27" s="73">
        <f>IF('[10]Discharge'!I25=0,0,IF(TRIM('[10]Discharge'!I25)="","",IF(COUNT(O6)=0,"",IF(O6=1,(((10^K4)*('[10]Discharge'!I25^N4))/100),((10^K4)*('[10]Discharge'!I25^N4))))))</f>
        <v>3431.7969711810347</v>
      </c>
      <c r="J27" s="73">
        <f>IF('[10]Discharge'!J25=0,0,IF(TRIM('[10]Discharge'!J25)="","",IF(COUNT(O6)=0,"",IF(O6=1,(((10^K4)*('[10]Discharge'!J25^N4))/100),((10^K4)*('[10]Discharge'!J25^N4))))))</f>
        <v>392.53714706579245</v>
      </c>
      <c r="K27" s="73">
        <f>IF('[10]Discharge'!K25=0,0,IF(TRIM('[10]Discharge'!K25)="","",IF(COUNT(O6)=0,"",IF(O6=1,(((10^K4)*('[10]Discharge'!K25^N4))/100),((10^K4)*('[10]Discharge'!K25^N4))))))</f>
        <v>68.19546017608019</v>
      </c>
      <c r="L27" s="73">
        <f>IF('[10]Discharge'!L25=0,0,IF(TRIM('[10]Discharge'!L25)="","",IF(COUNT(O6)=0,"",IF(O6=1,(((10^K4)*('[10]Discharge'!L25^N4))/100),((10^K4)*('[10]Discharge'!L25^N4))))))</f>
        <v>61.990840825141596</v>
      </c>
      <c r="M27" s="73">
        <f>IF('[10]Discharge'!M25=0,0,IF(TRIM('[10]Discharge'!M25)="","",IF(COUNT(O6)=0,"",IF(O6=1,(((10^K4)*('[10]Discharge'!M25^N4))/100),((10^K4)*('[10]Discharge'!M25^N4))))))</f>
        <v>10.119751555626962</v>
      </c>
      <c r="N27" s="73">
        <f>IF('[10]Discharge'!N25=0,0,IF(TRIM('[10]Discharge'!N25)="","",IF(COUNT(O6)=0,"",IF(O6=1,(((10^K4)*('[10]Discharge'!N25^N4))/100),((10^K4)*('[10]Discharge'!N25^N4))))))</f>
        <v>22.006106980906782</v>
      </c>
      <c r="O27" s="105">
        <f t="shared" si="0"/>
        <v>26518.41046928595</v>
      </c>
      <c r="P27" s="85"/>
      <c r="Q27" s="44"/>
    </row>
    <row r="28" spans="2:17" ht="21.75">
      <c r="B28" s="68">
        <v>17</v>
      </c>
      <c r="C28" s="73">
        <f>IF('[10]Discharge'!C26=0,0,IF(TRIM('[10]Discharge'!C26)="","",IF(COUNT(O6)=0,"",IF(O6=1,(((10^K4)*('[10]Discharge'!C26^N4))/100),((10^K4)*('[10]Discharge'!C26^N4))))))</f>
        <v>4.381664004367439</v>
      </c>
      <c r="D28" s="73">
        <f>IF('[10]Discharge'!D26=0,0,IF(TRIM('[10]Discharge'!D26)="","",IF(COUNT(O6)=0,"",IF(O6=1,(((10^K4)*('[10]Discharge'!D26^N4))/100),((10^K4)*('[10]Discharge'!D26^N4))))))</f>
        <v>22.922404063420352</v>
      </c>
      <c r="E28" s="73">
        <f>IF('[10]Discharge'!E26=0,0,IF(TRIM('[10]Discharge'!E26)="","",IF(COUNT(O6)=0,"",IF(O6=1,(((10^K4)*('[10]Discharge'!E26^N4))/100),((10^K4)*('[10]Discharge'!E26^N4))))))</f>
        <v>4.067025392594164</v>
      </c>
      <c r="F28" s="73">
        <f>IF('[10]Discharge'!F26=0,0,IF(TRIM('[10]Discharge'!F26)="","",IF(COUNT(O6)=0,"",IF(O6=1,(((10^K4)*('[10]Discharge'!F26^N4))/100),((10^K4)*('[10]Discharge'!F26^N4))))))</f>
        <v>635.8887026228301</v>
      </c>
      <c r="G28" s="73">
        <f>IF('[10]Discharge'!G26=0,0,IF(TRIM('[10]Discharge'!G26)="","",IF(COUNT(O6)=0,"",IF(O6=1,(((10^K4)*('[10]Discharge'!G26^N4))/100),((10^K4)*('[10]Discharge'!G26^N4))))))</f>
        <v>4791.107796627544</v>
      </c>
      <c r="H28" s="73">
        <f>IF('[10]Discharge'!H26=0,0,IF(TRIM('[10]Discharge'!H26)="","",IF(COUNT(O6)=0,"",IF(O6=1,(((10^K4)*('[10]Discharge'!H26^N4))/100),((10^K4)*('[10]Discharge'!H26^N4))))))</f>
        <v>9935.045935547401</v>
      </c>
      <c r="I28" s="73">
        <f>IF('[10]Discharge'!I26=0,0,IF(TRIM('[10]Discharge'!I26)="","",IF(COUNT(O6)=0,"",IF(O6=1,(((10^K4)*('[10]Discharge'!I26^N4))/100),((10^K4)*('[10]Discharge'!I26^N4))))))</f>
        <v>2182.251403162838</v>
      </c>
      <c r="J28" s="73">
        <f>IF('[10]Discharge'!J26=0,0,IF(TRIM('[10]Discharge'!J26)="","",IF(COUNT(O6)=0,"",IF(O6=1,(((10^K4)*('[10]Discharge'!J26^N4))/100),((10^K4)*('[10]Discharge'!J26^N4))))))</f>
        <v>491.1267968267627</v>
      </c>
      <c r="K28" s="73">
        <f>IF('[10]Discharge'!K26=0,0,IF(TRIM('[10]Discharge'!K26)="","",IF(COUNT(O6)=0,"",IF(O6=1,(((10^K4)*('[10]Discharge'!K26^N4))/100),((10^K4)*('[10]Discharge'!K26^N4))))))</f>
        <v>88.59566174748824</v>
      </c>
      <c r="L28" s="73">
        <f>IF('[10]Discharge'!L26=0,0,IF(TRIM('[10]Discharge'!L26)="","",IF(COUNT(O6)=0,"",IF(O6=1,(((10^K4)*('[10]Discharge'!L26^N4))/100),((10^K4)*('[10]Discharge'!L26^N4))))))</f>
        <v>31.385619245539395</v>
      </c>
      <c r="M28" s="73">
        <f>IF('[10]Discharge'!M26=0,0,IF(TRIM('[10]Discharge'!M26)="","",IF(COUNT(O6)=0,"",IF(O6=1,(((10^K4)*('[10]Discharge'!M26^N4))/100),((10^K4)*('[10]Discharge'!M26^N4))))))</f>
        <v>3.762636922995197</v>
      </c>
      <c r="N28" s="73">
        <f>IF('[10]Discharge'!N26=0,0,IF(TRIM('[10]Discharge'!N26)="","",IF(COUNT(O6)=0,"",IF(O6=1,(((10^K4)*('[10]Discharge'!N26^N4))/100),((10^K4)*('[10]Discharge'!N26^N4))))))</f>
        <v>27.877865492420007</v>
      </c>
      <c r="O28" s="105">
        <f t="shared" si="0"/>
        <v>18218.4135116562</v>
      </c>
      <c r="P28" s="85"/>
      <c r="Q28" s="44"/>
    </row>
    <row r="29" spans="2:17" ht="21.75">
      <c r="B29" s="68">
        <v>18</v>
      </c>
      <c r="C29" s="73">
        <f>IF('[10]Discharge'!C27=0,0,IF(TRIM('[10]Discharge'!C27)="","",IF(COUNT(O6)=0,"",IF(O6=1,(((10^K4)*('[10]Discharge'!C27^N4))/100),((10^K4)*('[10]Discharge'!C27^N4))))))</f>
        <v>3.185032642645023</v>
      </c>
      <c r="D29" s="73">
        <f>IF('[10]Discharge'!D27=0,0,IF(TRIM('[10]Discharge'!D27)="","",IF(COUNT(O6)=0,"",IF(O6=1,(((10^K4)*('[10]Discharge'!D27^N4))/100),((10^K4)*('[10]Discharge'!D27^N4))))))</f>
        <v>91.01933085295933</v>
      </c>
      <c r="E29" s="73">
        <f>IF('[10]Discharge'!E27=0,0,IF(TRIM('[10]Discharge'!E27)="","",IF(COUNT(O6)=0,"",IF(O6=1,(((10^K4)*('[10]Discharge'!E27^N4))/100),((10^K4)*('[10]Discharge'!E27^N4))))))</f>
        <v>5.041301691498678</v>
      </c>
      <c r="F29" s="73">
        <f>IF('[10]Discharge'!F27=0,0,IF(TRIM('[10]Discharge'!F27)="","",IF(COUNT(O6)=0,"",IF(O6=1,(((10^K4)*('[10]Discharge'!F27^N4))/100),((10^K4)*('[10]Discharge'!F27^N4))))))</f>
        <v>346.8789701938014</v>
      </c>
      <c r="G29" s="73">
        <f>IF('[10]Discharge'!G27=0,0,IF(TRIM('[10]Discharge'!G27)="","",IF(COUNT(O6)=0,"",IF(O6=1,(((10^K4)*('[10]Discharge'!G27^N4))/100),((10^K4)*('[10]Discharge'!G27^N4))))))</f>
        <v>5766.716064489823</v>
      </c>
      <c r="H29" s="73">
        <f>IF('[10]Discharge'!H27=0,0,IF(TRIM('[10]Discharge'!H27)="","",IF(COUNT(O6)=0,"",IF(O6=1,(((10^K4)*('[10]Discharge'!H27^N4))/100),((10^K4)*('[10]Discharge'!H27^N4))))))</f>
        <v>8016.141983862322</v>
      </c>
      <c r="I29" s="73">
        <f>IF('[10]Discharge'!I27=0,0,IF(TRIM('[10]Discharge'!I27)="","",IF(COUNT(O6)=0,"",IF(O6=1,(((10^K4)*('[10]Discharge'!I27^N4))/100),((10^K4)*('[10]Discharge'!I27^N4))))))</f>
        <v>1882.7904785790793</v>
      </c>
      <c r="J29" s="73">
        <f>IF('[10]Discharge'!J27=0,0,IF(TRIM('[10]Discharge'!J27)="","",IF(COUNT(O6)=0,"",IF(O6=1,(((10^K4)*('[10]Discharge'!J27^N4))/100),((10^K4)*('[10]Discharge'!J27^N4))))))</f>
        <v>466.4835605841705</v>
      </c>
      <c r="K29" s="73">
        <f>IF('[10]Discharge'!K27=0,0,IF(TRIM('[10]Discharge'!K27)="","",IF(COUNT(O6)=0,"",IF(O6=1,(((10^K4)*('[10]Discharge'!K27^N4))/100),((10^K4)*('[10]Discharge'!K27^N4))))))</f>
        <v>22.006106980906782</v>
      </c>
      <c r="L29" s="73">
        <f>IF('[10]Discharge'!L27=0,0,IF(TRIM('[10]Discharge'!L27)="","",IF(COUNT(O6)=0,"",IF(O6=1,(((10^K4)*('[10]Discharge'!L27^N4))/100),((10^K4)*('[10]Discharge'!L27^N4))))))</f>
        <v>10.119751555626962</v>
      </c>
      <c r="M29" s="73">
        <f>IF('[10]Discharge'!M27=0,0,IF(TRIM('[10]Discharge'!M27)="","",IF(COUNT(O6)=0,"",IF(O6=1,(((10^K4)*('[10]Discharge'!M27^N4))/100),((10^K4)*('[10]Discharge'!M27^N4))))))</f>
        <v>44.75003738887456</v>
      </c>
      <c r="N29" s="73">
        <f>IF('[10]Discharge'!N27=0,0,IF(TRIM('[10]Discharge'!N27)="","",IF(COUNT(O6)=0,"",IF(O6=1,(((10^K4)*('[10]Discharge'!N27^N4))/100),((10^K4)*('[10]Discharge'!N27^N4))))))</f>
        <v>20.222521620501265</v>
      </c>
      <c r="O29" s="105">
        <f t="shared" si="0"/>
        <v>16675.35514044221</v>
      </c>
      <c r="P29" s="85"/>
      <c r="Q29" s="44"/>
    </row>
    <row r="30" spans="2:17" ht="21.75">
      <c r="B30" s="68">
        <v>19</v>
      </c>
      <c r="C30" s="73">
        <f>IF('[10]Discharge'!C28=0,0,IF(TRIM('[10]Discharge'!C28)="","",IF(COUNT(O6)=0,"",IF(O6=1,(((10^K4)*('[10]Discharge'!C28^N4))/100),((10^K4)*('[10]Discharge'!C28^N4))))))</f>
        <v>1.7818704860650985</v>
      </c>
      <c r="D30" s="73">
        <f>IF('[10]Discharge'!D28=0,0,IF(TRIM('[10]Discharge'!D28)="","",IF(COUNT(O6)=0,"",IF(O6=1,(((10^K4)*('[10]Discharge'!D28^N4))/100),((10^K4)*('[10]Discharge'!D28^N4))))))</f>
        <v>406.03151095731926</v>
      </c>
      <c r="E30" s="73">
        <f>IF('[10]Discharge'!E28=0,0,IF('[10]Discharge'!E28=0,0,IF(TRIM('[10]Discharge'!E28)="","",IF(COUNT(O6)=0,"",IF(O6=1,(((10^K4)*('[10]Discharge'!E28^N4))/100),((10^K4)*('[10]Discharge'!E28^N4)))))))</f>
        <v>5.041301691498678</v>
      </c>
      <c r="F30" s="73">
        <f>IF('[10]Discharge'!F28=0,0,IF(TRIM('[10]Discharge'!F28)="","",IF(COUNT(O6)=0,"",IF(O6=1,(((10^K4)*('[10]Discharge'!F28^N4))/100),((10^K4)*('[10]Discharge'!F28^N4))))))</f>
        <v>218.408558035988</v>
      </c>
      <c r="G30" s="73">
        <f>IF('[10]Discharge'!G28=0,0,IF(TRIM('[10]Discharge'!G28)="","",IF(COUNT(O6)=0,"",IF(O6=1,(((10^K4)*('[10]Discharge'!G28^N4))/100),((10^K4)*('[10]Discharge'!G28^N4))))))</f>
        <v>4217.676799168872</v>
      </c>
      <c r="H30" s="73">
        <f>IF('[10]Discharge'!H28=0,0,IF(TRIM('[10]Discharge'!H28)="","",IF(COUNT(O6)=0,"",IF(O6=1,(((10^K4)*('[10]Discharge'!H28^N4))/100),((10^K4)*('[10]Discharge'!H28^N4))))))</f>
        <v>6295.666828813137</v>
      </c>
      <c r="I30" s="73">
        <f>IF('[10]Discharge'!I28=0,0,IF(TRIM('[10]Discharge'!I28)="","",IF(COUNT(O6)=0,"",IF(O6=1,(((10^K4)*('[10]Discharge'!I28^N4))/100),((10^K4)*('[10]Discharge'!I28^N4))))))</f>
        <v>1414.8212548903614</v>
      </c>
      <c r="J30" s="73">
        <f>IF('[10]Discharge'!J28=0,0,IF(TRIM('[10]Discharge'!J28)="","",IF(COUNT(O6)=0,"",IF(O6=1,(((10^K4)*('[10]Discharge'!J28^N4))/100),((10^K4)*('[10]Discharge'!J28^N4))))))</f>
        <v>542.0600533207795</v>
      </c>
      <c r="K30" s="73">
        <f>IF('[10]Discharge'!K28=0,0,IF(TRIM('[10]Discharge'!K28)="","",IF(COUNT(O6)=0,"",IF(O6=1,(((10^K4)*('[10]Discharge'!K28^N4))/100),((10^K4)*('[10]Discharge'!K28^N4))))))</f>
        <v>122.54471402454602</v>
      </c>
      <c r="L30" s="73">
        <f>IF('[10]Discharge'!L28=0,0,IF(TRIM('[10]Discharge'!L28)="","",IF(COUNT(O6)=0,"",IF(O6=1,(((10^K4)*('[10]Discharge'!L28^N4))/100),((10^K4)*('[10]Discharge'!L28^N4))))))</f>
        <v>9.630718709751905</v>
      </c>
      <c r="M30" s="73">
        <f>IF('[10]Discharge'!M28=0,0,IF(TRIM('[10]Discharge'!M28)="","",IF(COUNT(O6)=0,"",IF(O6=1,(((10^K4)*('[10]Discharge'!M28^N4))/100),((10^K4)*('[10]Discharge'!M28^N4))))))</f>
        <v>209.40902272696908</v>
      </c>
      <c r="N30" s="73">
        <f>IF('[10]Discharge'!N28=0,0,IF(TRIM('[10]Discharge'!N28)="","",IF(COUNT(O6)=0,"",IF(O6=1,(((10^K4)*('[10]Discharge'!N28^N4))/100),((10^K4)*('[10]Discharge'!N28^N4))))))</f>
        <v>68.19546017608019</v>
      </c>
      <c r="O30" s="105">
        <f t="shared" si="0"/>
        <v>13511.26809300137</v>
      </c>
      <c r="P30" s="85"/>
      <c r="Q30" s="44"/>
    </row>
    <row r="31" spans="2:17" ht="21.75">
      <c r="B31" s="68">
        <v>20</v>
      </c>
      <c r="C31" s="73">
        <f>IF('[10]Discharge'!C29=0,0,IF(TRIM('[10]Discharge'!C29)="","",IF(COUNT(O6)=0,"",IF(O6=1,(((10^K4)*('[10]Discharge'!C29^N4))/100),((10^K4)*('[10]Discharge'!C29^N4))))))</f>
        <v>6.921098980776469</v>
      </c>
      <c r="D31" s="73">
        <f>IF('[10]Discharge'!D29=0,0,IF(TRIM('[10]Discharge'!D29)="","",IF(COUNT(O6)=0,"",IF(O6=1,(((10^K4)*('[10]Discharge'!D29^N4))/100),((10^K4)*('[10]Discharge'!D29^N4))))))</f>
        <v>823.027921125917</v>
      </c>
      <c r="E31" s="73">
        <f>IF('[10]Discharge'!E29=0,0,IF(TRIM('[10]Discharge'!E29)="","",IF(COUNT(O6)=0,"",IF(O6=1,(((10^K4)*('[10]Discharge'!E29^N4))/100),((10^K4)*('[10]Discharge'!E29^N4))))))</f>
        <v>5.740816426345708</v>
      </c>
      <c r="F31" s="73">
        <f>IF('[10]Discharge'!F29=0,0,IF(TRIM('[10]Discharge'!F29)="","",IF(COUNT(O6)=0,"",IF(O6=1,(((10^K4)*('[10]Discharge'!F29^N4))/100),((10^K4)*('[10]Discharge'!F29^N4))))))</f>
        <v>86.20050282777436</v>
      </c>
      <c r="G31" s="73">
        <f>IF('[10]Discharge'!G29=0,0,IF(TRIM('[10]Discharge'!G29)="","",IF(COUNT(O6)=0,"",IF(O6=1,(((10^K4)*('[10]Discharge'!G29^N4))/100),((10^K4)*('[10]Discharge'!G29^N4))))))</f>
        <v>2571.4534251913415</v>
      </c>
      <c r="H31" s="73">
        <f>IF('[10]Discharge'!H29=0,0,IF(TRIM('[10]Discharge'!H29)="","",IF(COUNT(O6)=0,"",IF(O6=1,(((10^K4)*('[10]Discharge'!H29^N4))/100),((10^K4)*('[10]Discharge'!H29^N4))))))</f>
        <v>5354.252995244192</v>
      </c>
      <c r="I31" s="73">
        <f>IF('[10]Discharge'!I29=0,0,IF(TRIM('[10]Discharge'!I29)="","",IF(COUNT(O6)=0,"",IF(O6=1,(((10^K4)*('[10]Discharge'!I29^N4))/100),((10^K4)*('[10]Discharge'!I29^N4))))))</f>
        <v>1346.8121916480156</v>
      </c>
      <c r="J31" s="73">
        <f>IF('[10]Discharge'!J29=0,0,IF(TRIM('[10]Discharge'!J29)="","",IF(COUNT(O6)=0,"",IF(O6=1,(((10^K4)*('[10]Discharge'!J29^N4))/100),((10^K4)*('[10]Discharge'!J29^N4))))))</f>
        <v>303.6967985596426</v>
      </c>
      <c r="K31" s="73">
        <f>IF('[10]Discharge'!K29=0,0,IF(TRIM('[10]Discharge'!K29)="","",IF(COUNT(O6)=0,"",IF(O6=1,(((10^K4)*('[10]Discharge'!K29^N4))/100),((10^K4)*('[10]Discharge'!K29^N4))))))</f>
        <v>81.49612399688155</v>
      </c>
      <c r="L31" s="73">
        <f>IF('[10]Discharge'!L29=0,0,IF(TRIM('[10]Discharge'!L29)="","",IF(COUNT(O6)=0,"",IF(O6=1,(((10^K4)*('[10]Discharge'!L29^N4))/100),((10^K4)*('[10]Discharge'!L29^N4))))))</f>
        <v>22.006106980906782</v>
      </c>
      <c r="M31" s="73">
        <f>IF('[10]Discharge'!M29=0,0,IF(TRIM('[10]Discharge'!M29)="","",IF(COUNT(O6)=0,"",IF(O6=1,(((10^K4)*('[10]Discharge'!M29^N4))/100),((10^K4)*('[10]Discharge'!M29^N4))))))</f>
        <v>36.341355154507355</v>
      </c>
      <c r="N31" s="73">
        <f>IF('[10]Discharge'!N29=0,0,IF(TRIM('[10]Discharge'!N29)="","",IF(COUNT(O6)=0,"",IF(O6=1,(((10^K4)*('[10]Discharge'!N29^N4))/100),((10^K4)*('[10]Discharge'!N29^N4))))))</f>
        <v>95.95180258656512</v>
      </c>
      <c r="O31" s="105">
        <f t="shared" si="0"/>
        <v>10733.901138722866</v>
      </c>
      <c r="P31" s="85"/>
      <c r="Q31" s="44"/>
    </row>
    <row r="32" spans="2:17" ht="21.75">
      <c r="B32" s="68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105"/>
      <c r="P32" s="85"/>
      <c r="Q32" s="44"/>
    </row>
    <row r="33" spans="2:17" ht="21.75">
      <c r="B33" s="68">
        <v>21</v>
      </c>
      <c r="C33" s="73">
        <f>IF('[10]Discharge'!C31=0,0,IF(TRIM('[10]Discharge'!C31)="","",IF(COUNT(O6)=0,"",IF(O6=1,(((10^K4)*('[10]Discharge'!C31^N4))/100),((10^K4)*('[10]Discharge'!C31^N4))))))</f>
        <v>46.25802515965715</v>
      </c>
      <c r="D33" s="73">
        <f>IF('[10]Discharge'!D31=0,0,IF(TRIM('[10]Discharge'!D31)="","",IF(COUNT(O6)=0,"",IF(O6=1,(((10^K4)*('[10]Discharge'!D31^N4))/100),((10^K4)*('[10]Discharge'!D31^N4))))))</f>
        <v>16749.68868303221</v>
      </c>
      <c r="E33" s="73">
        <f>IF('[10]Discharge'!E31=0,0,IF(TRIM('[10]Discharge'!E31)="","",IF(COUNT(O6)=0,"",IF(O6=1,(((10^K4)*('[10]Discharge'!E31^N4))/100),((10^K4)*('[10]Discharge'!E31^N4))))))</f>
        <v>5.041301691498678</v>
      </c>
      <c r="F33" s="73">
        <f>IF('[10]Discharge'!F31=0,0,IF(TRIM('[10]Discharge'!F31)="","",IF(COUNT(O6)=0,"",IF(O6=1,(((10^K4)*('[10]Discharge'!F31^N4))/100),((10^K4)*('[10]Discharge'!F31^N4))))))</f>
        <v>140.75179425884687</v>
      </c>
      <c r="G33" s="73">
        <f>IF('[10]Discharge'!G31=0,0,IF(TRIM('[10]Discharge'!G31)="","",IF(COUNT(O6)=0,"",IF(O6=1,(((10^K4)*('[10]Discharge'!G31^N4))/100),((10^K4)*('[10]Discharge'!G31^N4))))))</f>
        <v>1249.6211004757463</v>
      </c>
      <c r="H33" s="73">
        <f>IF('[10]Discharge'!H31=0,0,IF(TRIM('[10]Discharge'!H31)="","",IF(COUNT(O6)=0,"",IF(O6=1,(((10^K4)*('[10]Discharge'!H31^N4))/100),((10^K4)*('[10]Discharge'!H31^N4))))))</f>
        <v>5004.4788399737945</v>
      </c>
      <c r="I33" s="73">
        <f>IF('[10]Discharge'!I31=0,0,IF(TRIM('[10]Discharge'!I31)="","",IF(COUNT(O6)=0,"",IF(O6=1,(((10^K4)*('[10]Discharge'!I31^N4))/100),((10^K4)*('[10]Discharge'!I31^N4))))))</f>
        <v>1140.2562167853146</v>
      </c>
      <c r="J33" s="73">
        <f>IF('[10]Discharge'!J31=0,0,IF(TRIM('[10]Discharge'!J31)="","",IF(COUNT(O6)=0,"",IF(O6=1,(((10^K4)*('[10]Discharge'!J31^N4))/100),((10^K4)*('[10]Discharge'!J31^N4))))))</f>
        <v>379.2416645859914</v>
      </c>
      <c r="K33" s="73">
        <f>IF('[10]Discharge'!K31=0,0,IF(TRIM('[10]Discharge'!K31)="","",IF(COUNT(O6)=0,"",IF(O6=1,(((10^K4)*('[10]Discharge'!K31^N4))/100),((10^K4)*('[10]Discharge'!K31^N4))))))</f>
        <v>37.62942765742186</v>
      </c>
      <c r="L33" s="73">
        <f>IF('[10]Discharge'!L31=0,0,IF(TRIM('[10]Discharge'!L31)="","",IF(COUNT(O6)=0,"",IF(O6=1,(((10^K4)*('[10]Discharge'!L31^N4))/100),((10^K4)*('[10]Discharge'!L31^N4))))))</f>
        <v>18.504885651369747</v>
      </c>
      <c r="M33" s="73">
        <f>IF('[10]Discharge'!M31=0,0,IF(TRIM('[10]Discharge'!M31)="","",IF(COUNT(O6)=0,"",IF(O6=1,(((10^K4)*('[10]Discharge'!M31^N4))/100),((10^K4)*('[10]Discharge'!M31^N4))))))</f>
        <v>24.80357621576168</v>
      </c>
      <c r="N33" s="73">
        <f>IF('[10]Discharge'!N31=0,0,IF(TRIM('[10]Discharge'!N31)="","",IF(COUNT(O6)=0,"",IF(O6=1,(((10^K4)*('[10]Discharge'!N31^N4))/100),((10^K4)*('[10]Discharge'!N31^N4))))))</f>
        <v>54.12164163760711</v>
      </c>
      <c r="O33" s="105">
        <f t="shared" si="0"/>
        <v>24850.397157125222</v>
      </c>
      <c r="P33" s="85"/>
      <c r="Q33" s="44"/>
    </row>
    <row r="34" spans="2:17" ht="21.75">
      <c r="B34" s="68">
        <v>22</v>
      </c>
      <c r="C34" s="73">
        <f>IF('[10]Discharge'!C32=0,0,IF(TRIM('[10]Discharge'!C32)="","",IF(COUNT(O6)=0,"",IF(O6=1,(((10^K4)*('[10]Discharge'!C32^N4))/100),((10^K4)*('[10]Discharge'!C32^N4))))))</f>
        <v>49.33900460470119</v>
      </c>
      <c r="D34" s="73">
        <f>IF('[10]Discharge'!D32=0,0,IF(TRIM('[10]Discharge'!D32)="","",IF(COUNT(O6)=0,"",IF(O6=1,(((10^K4)*('[10]Discharge'!D32^N4))/100),((10^K4)*('[10]Discharge'!D32^N4))))))</f>
        <v>23409.29528135044</v>
      </c>
      <c r="E34" s="73">
        <f>IF('[10]Discharge'!E32=0,0,IF(TRIM('[10]Discharge'!E32)="","",IF(COUNT(O6)=0,"",IF(O6=1,(((10^K4)*('[10]Discharge'!E32^N4))/100),((10^K4)*('[10]Discharge'!E32^N4))))))</f>
        <v>5.386117575383978</v>
      </c>
      <c r="F34" s="73">
        <f>IF('[10]Discharge'!F32=0,0,IF(TRIM('[10]Discharge'!F32)="","",IF(COUNT(O6)=0,"",IF(O6=1,(((10^K4)*('[10]Discharge'!F32^N4))/100),((10^K4)*('[10]Discharge'!F32^N4))))))</f>
        <v>720.8274803847216</v>
      </c>
      <c r="G34" s="73">
        <f>IF('[10]Discharge'!G32=0,0,IF(TRIM('[10]Discharge'!G32)="","",IF(COUNT(O6)=0,"",IF(O6=1,(((10^K4)*('[10]Discharge'!G32^N4))/100),((10^K4)*('[10]Discharge'!G32^N4))))))</f>
        <v>1217.929748878296</v>
      </c>
      <c r="H34" s="73">
        <f>IF('[10]Discharge'!H32=0,0,IF(TRIM('[10]Discharge'!H32)="","",IF(COUNT(O6)=0,"",IF(O6=1,(((10^K4)*('[10]Discharge'!H32^N4))/100),((10^K4)*('[10]Discharge'!H32^N4))))))</f>
        <v>4513.734660682969</v>
      </c>
      <c r="I34" s="73">
        <f>IF('[10]Discharge'!I32=0,0,IF(TRIM('[10]Discharge'!I32)="","",IF(COUNT(O6)=0,"",IF(O6=1,(((10^K4)*('[10]Discharge'!I32^N4))/100),((10^K4)*('[10]Discharge'!I32^N4))))))</f>
        <v>995.4007802144031</v>
      </c>
      <c r="J34" s="73">
        <f>IF('[10]Discharge'!J32=0,0,IF(TRIM('[10]Discharge'!J32)="","",IF(COUNT(O6)=0,"",IF(O6=1,(((10^K4)*('[10]Discharge'!J32^N4))/100),((10^K4)*('[10]Discharge'!J32^N4))))))</f>
        <v>426.64406008703</v>
      </c>
      <c r="K34" s="73">
        <f>IF('[10]Discharge'!K32=0,0,IF(TRIM('[10]Discharge'!K32)="","",IF(COUNT(O6)=0,"",IF(O6=1,(((10^K4)*('[10]Discharge'!K32^N4))/100),((10^K4)*('[10]Discharge'!K32^N4))))))</f>
        <v>31.385619245539395</v>
      </c>
      <c r="L34" s="73">
        <f>IF('[10]Discharge'!L32=0,0,IF(TRIM('[10]Discharge'!L32)="","",IF(COUNT(O6)=0,"",IF(O6=1,(((10^K4)*('[10]Discharge'!L32^N4))/100),((10^K4)*('[10]Discharge'!L32^N4))))))</f>
        <v>21.106116618409928</v>
      </c>
      <c r="M34" s="73">
        <f>IF('[10]Discharge'!M32=0,0,IF(TRIM('[10]Discharge'!M32)="","",IF(COUNT(O6)=0,"",IF(O6=1,(((10^K4)*('[10]Discharge'!M32^N4))/100),((10^K4)*('[10]Discharge'!M32^N4))))))</f>
        <v>22.006106980906782</v>
      </c>
      <c r="N34" s="73">
        <f>IF('[10]Discharge'!N32=0,0,IF(TRIM('[10]Discharge'!N32)="","",IF(COUNT(O6)=0,"",IF(O6=1,(((10^K4)*('[10]Discharge'!N32^N4))/100),((10^K4)*('[10]Discharge'!N32^N4))))))</f>
        <v>43.263841634748516</v>
      </c>
      <c r="O34" s="105">
        <f t="shared" si="0"/>
        <v>31456.31881825755</v>
      </c>
      <c r="P34" s="85"/>
      <c r="Q34" s="44"/>
    </row>
    <row r="35" spans="2:17" ht="21.75">
      <c r="B35" s="68">
        <v>23</v>
      </c>
      <c r="C35" s="73">
        <f>IF('[10]Discharge'!C33=0,0,IF(TRIM('[10]Discharge'!C33)="","",IF(COUNT(O6)=0,"",IF(O6=1,(((10^K4)*('[10]Discharge'!C33^N4))/100),((10^K4)*('[10]Discharge'!C33^N4))))))</f>
        <v>46.25802515965715</v>
      </c>
      <c r="D35" s="73">
        <f>IF('[10]Discharge'!D33=0,0,IF(TRIM('[10]Discharge'!D33)="","",IF(COUNT(O6)=0,"",IF(O6=1,(((10^K4)*('[10]Discharge'!D33^N4))/100),((10^K4)*('[10]Discharge'!D33^N4))))))</f>
        <v>14007.623463918288</v>
      </c>
      <c r="E35" s="73">
        <f>IF('[10]Discharge'!E33=0,0,IF(TRIM('[10]Discharge'!E33)="","",IF(COUNT(O6)=0,"",IF(O6=1,(((10^K4)*('[10]Discharge'!E33^N4))/100),((10^K4)*('[10]Discharge'!E33^N4))))))</f>
        <v>4.067025392594164</v>
      </c>
      <c r="F35" s="73">
        <f>IF('[10]Discharge'!F33=0,0,IF(TRIM('[10]Discharge'!F33)="","",IF(COUNT(O6)=0,"",IF(O6=1,(((10^K4)*('[10]Discharge'!F33^N4))/100),((10^K4)*('[10]Discharge'!F33^N4))))))</f>
        <v>1583.4933830966747</v>
      </c>
      <c r="G35" s="73">
        <f>IF('[10]Discharge'!G33=0,0,IF(TRIM('[10]Discharge'!G33)="","",IF(COUNT(O6)=0,"",IF(O6=1,(((10^K4)*('[10]Discharge'!G33^N4))/100),((10^K4)*('[10]Discharge'!G33^N4))))))</f>
        <v>1821.1327435402445</v>
      </c>
      <c r="H35" s="73">
        <f>IF('[10]Discharge'!H33=0,0,IF(TRIM('[10]Discharge'!H33)="","",IF(COUNT(O6)=0,"",IF(O6=1,(((10^K4)*('[10]Discharge'!H33^N4))/100),((10^K4)*('[10]Discharge'!H33^N4))))))</f>
        <v>4438.9016266025765</v>
      </c>
      <c r="I35" s="73">
        <f>IF('[10]Discharge'!I33=0,0,IF(TRIM('[10]Discharge'!I33)="","",IF(COUNT(O6)=0,"",IF(O6=1,(((10^K4)*('[10]Discharge'!I33^N4))/100),((10^K4)*('[10]Discharge'!I33^N4))))))</f>
        <v>1065.4655210490234</v>
      </c>
      <c r="J35" s="73">
        <f>IF('[10]Discharge'!J33=0,0,IF(TRIM('[10]Discharge'!J33)="","",IF(COUNT(O6)=0,"",IF(O6=1,(((10^K4)*('[10]Discharge'!J33^N4))/100),((10^K4)*('[10]Discharge'!J33^N4))))))</f>
        <v>346.8789701938014</v>
      </c>
      <c r="K35" s="73">
        <f>IF('[10]Discharge'!K33=0,0,IF(TRIM('[10]Discharge'!K33)="","",IF(COUNT(O6)=0,"",IF(O6=1,(((10^K4)*('[10]Discharge'!K33^N4))/100),((10^K4)*('[10]Discharge'!K33^N4))))))</f>
        <v>32.59488457730602</v>
      </c>
      <c r="L35" s="73">
        <f>IF('[10]Discharge'!L33=0,0,IF(TRIM('[10]Discharge'!L33)="","",IF(COUNT(O6)=0,"",IF(O6=1,(((10^K4)*('[10]Discharge'!L33^N4))/100),((10^K4)*('[10]Discharge'!L33^N4))))))</f>
        <v>52.506056278882035</v>
      </c>
      <c r="M35" s="73">
        <f>IF('[10]Discharge'!M33=0,0,IF(TRIM('[10]Discharge'!M33)="","",IF(COUNT(O6)=0,"",IF(O6=1,(((10^K4)*('[10]Discharge'!M33^N4))/100),((10^K4)*('[10]Discharge'!M33^N4))))))</f>
        <v>11.253921458786785</v>
      </c>
      <c r="N35" s="73">
        <f>IF('[10]Discharge'!N33=0,0,IF(TRIM('[10]Discharge'!N33)="","",IF(COUNT(O6)=0,"",IF(O6=1,(((10^K4)*('[10]Discharge'!N33^N4))/100),((10^K4)*('[10]Discharge'!N33^N4))))))</f>
        <v>32.59488457730602</v>
      </c>
      <c r="O35" s="105">
        <f t="shared" si="0"/>
        <v>23442.770505845136</v>
      </c>
      <c r="P35" s="85"/>
      <c r="Q35" s="44"/>
    </row>
    <row r="36" spans="2:17" ht="21.75">
      <c r="B36" s="68">
        <v>24</v>
      </c>
      <c r="C36" s="73">
        <f>IF('[10]Discharge'!C34=0,0,IF(TRIM('[10]Discharge'!C34)="","",IF(COUNT(O6)=0,"",IF(O6=1,(((10^K4)*('[10]Discharge'!C34^N4))/100),((10^K4)*('[10]Discharge'!C34^N4))))))</f>
        <v>32.59488457730602</v>
      </c>
      <c r="D36" s="73">
        <f>IF('[10]Discharge'!D34=0,0,IF(TRIM('[10]Discharge'!D34)="","",IF(COUNT(O6)=0,"",IF(O6=1,(((10^K4)*('[10]Discharge'!D34^N4))/100),((10^K4)*('[10]Discharge'!D34^N4))))))</f>
        <v>5443.29932168071</v>
      </c>
      <c r="E36" s="73">
        <f>IF('[10]Discharge'!E34=0,0,IF(TRIM('[10]Discharge'!E34)="","",IF(COUNT(O6)=0,"",IF(O6=1,(((10^K4)*('[10]Discharge'!E34^N4))/100),((10^K4)*('[10]Discharge'!E34^N4))))))</f>
        <v>1.7818704860650985</v>
      </c>
      <c r="F36" s="73">
        <f>IF('[10]Discharge'!F34=0,0,IF(TRIM('[10]Discharge'!F34)="","",IF(COUNT(O6)=0,"",IF(O6=1,(((10^K4)*('[10]Discharge'!F34^N4))/100),((10^K4)*('[10]Discharge'!F34^N4))))))</f>
        <v>3335.6219292098</v>
      </c>
      <c r="G36" s="73">
        <f>IF('[10]Discharge'!G34=0,0,IF(TRIM('[10]Discharge'!G34)="","",IF(COUNT(O6)=0,"",IF(O6=1,(((10^K4)*('[10]Discharge'!G34^N4))/100),((10^K4)*('[10]Discharge'!G34^N4))))))</f>
        <v>1740.315577873304</v>
      </c>
      <c r="H36" s="73">
        <f>IF('[10]Discharge'!H34=0,0,IF(TRIM('[10]Discharge'!H34)="","",IF(COUNT(O6)=0,"",IF(O6=1,(((10^K4)*('[10]Discharge'!H34^N4))/100),((10^K4)*('[10]Discharge'!H34^N4))))))</f>
        <v>8705.055890052023</v>
      </c>
      <c r="I36" s="73">
        <f>IF('[10]Discharge'!I34=0,0,IF(TRIM('[10]Discharge'!I34)="","",IF(COUNT(O6)=0,"",IF(O6=1,(((10^K4)*('[10]Discharge'!I34^N4))/100),((10^K4)*('[10]Discharge'!I34^N4))))))</f>
        <v>1065.4655210490234</v>
      </c>
      <c r="J36" s="73">
        <f>IF('[10]Discharge'!J34=0,0,IF(TRIM('[10]Discharge'!J34)="","",IF(COUNT(O6)=0,"",IF(O6=1,(((10^K4)*('[10]Discharge'!J34^N4))/100),((10^K4)*('[10]Discharge'!J34^N4))))))</f>
        <v>281.88671977277437</v>
      </c>
      <c r="K36" s="73">
        <f>IF('[10]Discharge'!K34=0,0,IF(TRIM('[10]Discharge'!K34)="","",IF(COUNT(O6)=0,"",IF(O6=1,(((10^K4)*('[10]Discharge'!K34^N4))/100),((10^K4)*('[10]Discharge'!K34^N4))))))</f>
        <v>49.33900460470119</v>
      </c>
      <c r="L36" s="73">
        <f>IF('[10]Discharge'!L34=0,0,IF(TRIM('[10]Discharge'!L34)="","",IF(COUNT(O6)=0,"",IF(O6=1,(((10^K4)*('[10]Discharge'!L34^N4))/100),((10^K4)*('[10]Discharge'!L34^N4))))))</f>
        <v>27.877865492420007</v>
      </c>
      <c r="M36" s="73">
        <f>IF('[10]Discharge'!M34=0,0,IF(TRIM('[10]Discharge'!M34)="","",IF(COUNT(O6)=0,"",IF(O6=1,(((10^K4)*('[10]Discharge'!M34^N4))/100),((10^K4)*('[10]Discharge'!M34^N4))))))</f>
        <v>3.762636922995197</v>
      </c>
      <c r="N36" s="73">
        <f>IF('[10]Discharge'!N34=0,0,IF(TRIM('[10]Discharge'!N34)="","",IF(COUNT(O6)=0,"",IF(O6=1,(((10^K4)*('[10]Discharge'!N34^N4))/100),((10^K4)*('[10]Discharge'!N34^N4))))))</f>
        <v>9.630718709751905</v>
      </c>
      <c r="O36" s="105">
        <f t="shared" si="0"/>
        <v>20696.631940430874</v>
      </c>
      <c r="P36" s="85"/>
      <c r="Q36" s="44"/>
    </row>
    <row r="37" spans="2:17" ht="21.75">
      <c r="B37" s="68">
        <v>25</v>
      </c>
      <c r="C37" s="73">
        <f>IF('[10]Discharge'!C35=0,0,IF(TRIM('[10]Discharge'!C35)="","",IF(COUNT(O6)=0,"",IF(O6=1,(((10^K4)*('[10]Discharge'!C35^N4))/100),((10^K4)*('[10]Discharge'!C35^N4))))))</f>
        <v>17.671035774868496</v>
      </c>
      <c r="D37" s="73">
        <f>IF('[10]Discharge'!D35=0,0,IF(TRIM('[10]Discharge'!D35)="","",IF(COUNT(O6)=0,"",IF(O6=1,(((10^K4)*('[10]Discharge'!D35^N4))/100),((10^K4)*('[10]Discharge'!D35^N4))))))</f>
        <v>3146.8512074892305</v>
      </c>
      <c r="E37" s="73">
        <f>IF('[10]Discharge'!E35=0,0,IF(TRIM('[10]Discharge'!E35)="","",IF(COUNT(O6)=0,"",IF(O6=1,(((10^K4)*('[10]Discharge'!E35^N4))/100),((10^K4)*('[10]Discharge'!E35^N4))))))</f>
        <v>0.9489120893356089</v>
      </c>
      <c r="F37" s="73">
        <f>IF('[10]Discharge'!F35=0,0,IF(TRIM('[10]Discharge'!F35)="","",IF(COUNT(O6)=0,"",IF(O6=1,(((10^K4)*('[10]Discharge'!F35^N4))/100),((10^K4)*('[10]Discharge'!F35^N4))))))</f>
        <v>3054.2645742824775</v>
      </c>
      <c r="G37" s="73">
        <f>IF('[10]Discharge'!G35=0,0,IF(TRIM('[10]Discharge'!G35)="","",IF(COUNT(O6)=0,"",IF(O6=1,(((10^K4)*('[10]Discharge'!G35^N4))/100),((10^K4)*('[10]Discharge'!G35^N4))))))</f>
        <v>1488.7662019203985</v>
      </c>
      <c r="H37" s="73">
        <f>IF('[10]Discharge'!H35=0,0,IF(TRIM('[10]Discharge'!H35)="","",IF(COUNT(O6)=0,"",IF(O6=1,(((10^K4)*('[10]Discharge'!H35^N4))/100),((10^K4)*('[10]Discharge'!H35^N4))))))</f>
        <v>18524.596529230814</v>
      </c>
      <c r="I37" s="73">
        <f>IF('[10]Discharge'!I35=0,0,IF(TRIM('[10]Discharge'!I35)="","",IF(COUNT(O6)=0,"",IF(O6=1,(((10^K4)*('[10]Discharge'!I35^N4))/100),((10^K4)*('[10]Discharge'!I35^N4))))))</f>
        <v>1065.4655210490234</v>
      </c>
      <c r="J37" s="73">
        <f>IF('[10]Discharge'!J35=0,0,IF(TRIM('[10]Discharge'!J35)="","",IF(COUNT(O6)=0,"",IF(O6=1,(((10^K4)*('[10]Discharge'!J35^N4))/100),((10^K4)*('[10]Discharge'!J35^N4))))))</f>
        <v>287.1267395082882</v>
      </c>
      <c r="K37" s="73">
        <f>IF('[10]Discharge'!K35=0,0,IF(TRIM('[10]Discharge'!K35)="","",IF(COUNT(O6)=0,"",IF(O6=1,(((10^K4)*('[10]Discharge'!K35^N4))/100),((10^K4)*('[10]Discharge'!K35^N4))))))</f>
        <v>44.75003738887456</v>
      </c>
      <c r="L37" s="73">
        <f>IF('[10]Discharge'!L35=0,0,IF(TRIM('[10]Discharge'!L35)="","",IF(COUNT(O6)=0,"",IF(O6=1,(((10^K4)*('[10]Discharge'!L35^N4))/100),((10^K4)*('[10]Discharge'!L35^N4))))))</f>
        <v>11.9045203315536</v>
      </c>
      <c r="M37" s="73">
        <f>IF('[10]Discharge'!M35=0,0,IF(TRIM('[10]Discharge'!M35)="","",IF(COUNT(O6)=0,"",IF(O6=1,(((10^K4)*('[10]Discharge'!M35^N4))/100),((10^K4)*('[10]Discharge'!M35^N4))))))</f>
        <v>6.921098980776469</v>
      </c>
      <c r="N37" s="73">
        <f>IF('[10]Discharge'!N35=0,0,IF(TRIM('[10]Discharge'!N35)="","",IF(COUNT(O6)=0,"",IF(O6=1,(((10^K4)*('[10]Discharge'!N35^N4))/100),((10^K4)*('[10]Discharge'!N35^N4))))))</f>
        <v>8.684441379822955</v>
      </c>
      <c r="O37" s="105">
        <f t="shared" si="0"/>
        <v>27657.950819425463</v>
      </c>
      <c r="P37" s="85"/>
      <c r="Q37" s="44"/>
    </row>
    <row r="38" spans="2:17" ht="21.75">
      <c r="B38" s="68">
        <v>26</v>
      </c>
      <c r="C38" s="73">
        <f>IF('[10]Discharge'!C36=0,0,IF(TRIM('[10]Discharge'!C36)="","",IF(COUNT(O6)=0,"",IF(O6=1,(((10^K4)*('[10]Discharge'!C36^N4))/100),((10^K4)*('[10]Discharge'!C36^N4))))))</f>
        <v>5.386117575383978</v>
      </c>
      <c r="D38" s="73">
        <f>IF('[10]Discharge'!D36=0,0,IF(TRIM('[10]Discharge'!D36)="","",IF(COUNT(O6)=0,"",IF(O6=1,(((10^K4)*('[10]Discharge'!D36^N4))/100),((10^K4)*('[10]Discharge'!D36^N4))))))</f>
        <v>1470.126399407772</v>
      </c>
      <c r="E38" s="73">
        <f>IF('[10]Discharge'!E36=0,0,IF(TRIM('[10]Discharge'!E36)="","",IF(COUNT(O6)=0,"",IF(O6=1,(((10^K4)*('[10]Discharge'!E36^N4))/100),((10^K4)*('[10]Discharge'!E36^N4))))))</f>
        <v>3.762636922995197</v>
      </c>
      <c r="F38" s="73">
        <f>IF('[10]Discharge'!F36=0,0,IF(TRIM('[10]Discharge'!F36)="","",IF(COUNT(O6)=0,"",IF(O6=1,(((10^K4)*('[10]Discharge'!F36^N4))/100),((10^K4)*('[10]Discharge'!F36^N4))))))</f>
        <v>1433.1537565406827</v>
      </c>
      <c r="G38" s="73">
        <f>IF('[10]Discharge'!G36=0,0,IF(TRIM('[10]Discharge'!G36)="","",IF(COUNT(O6)=0,"",IF(O6=1,(((10^K4)*('[10]Discharge'!G36^N4))/100),((10^K4)*('[10]Discharge'!G36^N4))))))</f>
        <v>2696.0195726520765</v>
      </c>
      <c r="H38" s="73">
        <f>IF('[10]Discharge'!H36=0,0,IF(TRIM('[10]Discharge'!H36)="","",IF(COUNT(O6)=0,"",IF(O6=1,(((10^K4)*('[10]Discharge'!H36^N4))/100),((10^K4)*('[10]Discharge'!H36^N4))))))</f>
        <v>37461.15033074433</v>
      </c>
      <c r="I38" s="73">
        <f>IF('[10]Discharge'!I36=0,0,IF(TRIM('[10]Discharge'!I36)="","",IF(COUNT(O6)=0,"",IF(O6=1,(((10^K4)*('[10]Discharge'!I36^N4))/100),((10^K4)*('[10]Discharge'!I36^N4))))))</f>
        <v>981.637156814145</v>
      </c>
      <c r="J38" s="73">
        <f>IF('[10]Discharge'!J36=0,0,IF(TRIM('[10]Discharge'!J36)="","",IF(COUNT(O6)=0,"",IF(O6=1,(((10^K4)*('[10]Discharge'!J36^N4))/100),((10^K4)*('[10]Discharge'!J36^N4))))))</f>
        <v>346.8789701938014</v>
      </c>
      <c r="K38" s="73">
        <f>IF('[10]Discharge'!K36=0,0,IF(TRIM('[10]Discharge'!K36)="","",IF(COUNT(O6)=0,"",IF(O6=1,(((10^K4)*('[10]Discharge'!K36^N4))/100),((10^K4)*('[10]Discharge'!K36^N4))))))</f>
        <v>31.385619245539395</v>
      </c>
      <c r="L38" s="73">
        <f>IF('[10]Discharge'!L36=0,0,IF(TRIM('[10]Discharge'!L36)="","",IF(COUNT(O6)=0,"",IF(O6=1,(((10^K4)*('[10]Discharge'!L36^N4))/100),((10^K4)*('[10]Discharge'!L36^N4))))))</f>
        <v>13.2531583931734</v>
      </c>
      <c r="M38" s="73">
        <f>IF('[10]Discharge'!M36=0,0,IF(TRIM('[10]Discharge'!M36)="","",IF(COUNT(O6)=0,"",IF(O6=1,(((10^K4)*('[10]Discharge'!M36^N4))/100),((10^K4)*('[10]Discharge'!M36^N4))))))</f>
        <v>10.119751555626962</v>
      </c>
      <c r="N38" s="73">
        <f>IF('[10]Discharge'!N36=0,0,IF(TRIM('[10]Discharge'!N36)="","",IF(COUNT(O6)=0,"",IF(O6=1,(((10^K4)*('[10]Discharge'!N36^N4))/100),((10^K4)*('[10]Discharge'!N36^N4))))))</f>
        <v>6.50764547771574</v>
      </c>
      <c r="O38" s="105">
        <f t="shared" si="0"/>
        <v>44459.38111552324</v>
      </c>
      <c r="P38" s="85"/>
      <c r="Q38" s="44"/>
    </row>
    <row r="39" spans="2:17" ht="21.75">
      <c r="B39" s="68">
        <v>27</v>
      </c>
      <c r="C39" s="73">
        <f>IF('[10]Discharge'!C37=0,0,IF(TRIM('[10]Discharge'!C37)="","",IF(COUNT(O6)=0,"",IF(O6=1,(((10^K4)*('[10]Discharge'!C37^N4))/100),((10^K4)*('[10]Discharge'!C37^N4))))))</f>
        <v>7.345588622972916</v>
      </c>
      <c r="D39" s="73">
        <f>IF('[10]Discharge'!D37=0,0,IF(TRIM('[10]Discharge'!D37)="","",IF(COUNT(O6)=0,"",IF(O6=1,(((10^K4)*('[10]Discharge'!D37^N4))/100),((10^K4)*('[10]Discharge'!D37^N4))))))</f>
        <v>1065.4655210490234</v>
      </c>
      <c r="E39" s="73">
        <f>IF('[10]Discharge'!E37=0,0,IF(TRIM('[10]Discharge'!E37)="","",IF(COUNT(O6)=0,"",IF(O6=1,(((10^K4)*('[10]Discharge'!E37^N4))/100),((10^K4)*('[10]Discharge'!E37^N4))))))</f>
        <v>13.2531583931734</v>
      </c>
      <c r="F39" s="73">
        <f>IF('[10]Discharge'!F37=0,0,IF(TRIM('[10]Discharge'!F37)="","",IF(COUNT(O6)=0,"",IF(O6=1,(((10^K4)*('[10]Discharge'!F37^N4))/100),((10^K4)*('[10]Discharge'!F37^N4))))))</f>
        <v>954.3604319573476</v>
      </c>
      <c r="G39" s="73">
        <f>IF('[10]Discharge'!G37=0,0,IF(TRIM('[10]Discharge'!G37)="","",IF(COUNT(O6)=0,"",IF(O6=1,(((10^K4)*('[10]Discharge'!G37^N4))/100),((10^K4)*('[10]Discharge'!G37^N4))))))</f>
        <v>3496.5735104558926</v>
      </c>
      <c r="H39" s="73">
        <f>IF('[10]Discharge'!H37=0,0,IF(TRIM('[10]Discharge'!H37)="","",IF(COUNT(O6)=0,"",IF(O6=1,(((10^K4)*('[10]Discharge'!H37^N4))/100),((10^K4)*('[10]Discharge'!H37^N4))))))</f>
        <v>39305.60327291205</v>
      </c>
      <c r="I39" s="73">
        <f>IF('[10]Discharge'!I37=0,0,IF(TRIM('[10]Discharge'!I37)="","",IF(COUNT(O6)=0,"",IF(O6=1,(((10^K4)*('[10]Discharge'!I37^N4))/100),((10^K4)*('[10]Discharge'!I37^N4))))))</f>
        <v>861.5386761834516</v>
      </c>
      <c r="J39" s="73">
        <f>IF('[10]Discharge'!J37=0,0,IF(TRIM('[10]Discharge'!J37)="","",IF(COUNT(O6)=0,"",IF(O6=1,(((10^K4)*('[10]Discharge'!J37^N4))/100),((10^K4)*('[10]Discharge'!J37^N4))))))</f>
        <v>353.2509324254784</v>
      </c>
      <c r="K39" s="73">
        <f>IF('[10]Discharge'!K37=0,0,IF(TRIM('[10]Discharge'!K37)="","",IF(COUNT(O6)=0,"",IF(O6=1,(((10^K4)*('[10]Discharge'!K37^N4))/100),((10^K4)*('[10]Discharge'!K37^N4))))))</f>
        <v>33.823992023476286</v>
      </c>
      <c r="L39" s="73">
        <f>IF('[10]Discharge'!L37=0,0,IF(TRIM('[10]Discharge'!L37)="","",IF(COUNT(O6)=0,"",IF(O6=1,(((10^K4)*('[10]Discharge'!L37^N4))/100),((10^K4)*('[10]Discharge'!L37^N4))))))</f>
        <v>7.781029433359874</v>
      </c>
      <c r="M39" s="73">
        <f>IF('[10]Discharge'!M37=0,0,IF(TRIM('[10]Discharge'!M37)="","",IF(COUNT(O6)=0,"",IF(O6=1,(((10^K4)*('[10]Discharge'!M37^N4))/100),((10^K4)*('[10]Discharge'!M37^N4))))))</f>
        <v>8.684441379822955</v>
      </c>
      <c r="N39" s="73">
        <f>IF('[10]Discharge'!N37=0,0,IF(TRIM('[10]Discharge'!N37)="","",IF(COUNT(O6)=0,"",IF(O6=1,(((10^K4)*('[10]Discharge'!N37^N4))/100),((10^K4)*('[10]Discharge'!N37^N4))))))</f>
        <v>9.152258590188712</v>
      </c>
      <c r="O39" s="105">
        <f t="shared" si="0"/>
        <v>46116.83281342625</v>
      </c>
      <c r="P39" s="85"/>
      <c r="Q39" s="44"/>
    </row>
    <row r="40" spans="2:17" ht="21.75">
      <c r="B40" s="68">
        <v>28</v>
      </c>
      <c r="C40" s="73">
        <f>IF('[10]Discharge'!C38=0,0,IF(TRIM('[10]Discharge'!C38)="","",IF(COUNT(O6)=0,"",IF(O6=1,(((10^K4)*('[10]Discharge'!C38^N4))/100),((10^K4)*('[10]Discharge'!C38^N4))))))</f>
        <v>3.762636922995197</v>
      </c>
      <c r="D40" s="73">
        <f>IF('[10]Discharge'!D38=0,0,IF(TRIM('[10]Discharge'!D38)="","",IF(COUNT(O6)=0,"",IF(O6=1,(((10^K4)*('[10]Discharge'!D38^N4))/100),((10^K4)*('[10]Discharge'!D38^N4))))))</f>
        <v>385.86449041941626</v>
      </c>
      <c r="E40" s="73">
        <f>IF('[10]Discharge'!E38=0,0,IF(TRIM('[10]Discharge'!E38)="","",IF(COUNT(O6)=0,"",IF(O6=1,(((10^K4)*('[10]Discharge'!E38^N4))/100),((10^K4)*('[10]Discharge'!E38^N4))))))</f>
        <v>4.381664004367439</v>
      </c>
      <c r="F40" s="73">
        <f>IF('[10]Discharge'!F38=0,0,IF(TRIM('[10]Discharge'!F38)="","",IF(COUNT(O6)=0,"",IF(O6=1,(((10^K4)*('[10]Discharge'!F38^N4))/100),((10^K4)*('[10]Discharge'!F38^N4))))))</f>
        <v>392.53714706579245</v>
      </c>
      <c r="G40" s="73">
        <f>IF('[10]Discharge'!G38=0,0,IF(TRIM('[10]Discharge'!G38)="","",IF(COUNT(O6)=0,"",IF(O6=1,(((10^K4)*('[10]Discharge'!G38^N4))/100),((10^K4)*('[10]Discharge'!G38^N4))))))</f>
        <v>4364.613505825555</v>
      </c>
      <c r="H40" s="73">
        <f>IF('[10]Discharge'!H38=0,0,IF(TRIM('[10]Discharge'!H38)="","",IF(COUNT(O6)=0,"",IF(O6=1,(((10^K4)*('[10]Discharge'!H38^N4))/100),((10^K4)*('[10]Discharge'!H38^N4))))))</f>
        <v>32172.326304859067</v>
      </c>
      <c r="I40" s="73">
        <f>IF('[10]Discharge'!I38=0,0,IF(TRIM('[10]Discharge'!I38)="","",IF(COUNT(O6)=0,"",IF(O6=1,(((10^K4)*('[10]Discharge'!I38^N4))/100),((10^K4)*('[10]Discharge'!I38^N4))))))</f>
        <v>776.252290847228</v>
      </c>
      <c r="J40" s="73">
        <f>IF('[10]Discharge'!J38=0,0,IF(TRIM('[10]Discharge'!J38)="","",IF(COUNT(O6)=0,"",IF(O6=1,(((10^K4)*('[10]Discharge'!J38^N4))/100),((10^K4)*('[10]Discharge'!J38^N4))))))</f>
        <v>292.4087009826766</v>
      </c>
      <c r="K40" s="73">
        <f>IF('[10]Discharge'!K38=0,0,IF(TRIM('[10]Discharge'!K38)="","",IF(COUNT(O6)=0,"",IF(O6=1,(((10^K4)*('[10]Discharge'!K38^N4))/100),((10^K4)*('[10]Discharge'!K38^N4))))))</f>
        <v>40.35721153216432</v>
      </c>
      <c r="L40" s="73">
        <f>IF('[10]Discharge'!L38=0,0,IF(TRIM('[10]Discharge'!L38)="","",IF(COUNT(O6)=0,"",IF(O6=1,(((10^K4)*('[10]Discharge'!L38^N4))/100),((10^K4)*('[10]Discharge'!L38^N4))))))</f>
        <v>16.896547626857487</v>
      </c>
      <c r="M40" s="73">
        <f>IF('[10]Discharge'!M38=0,0,IF(TRIM('[10]Discharge'!M38)="","",IF(COUNT(O6)=0,"",IF(O6=1,(((10^K4)*('[10]Discharge'!M38^N4))/100),((10^K4)*('[10]Discharge'!M38^N4))))))</f>
        <v>8.227339829443368</v>
      </c>
      <c r="N40" s="73">
        <f>IF('[10]Discharge'!N38=0,0,IF(TRIM('[10]Discharge'!N38)="","",IF(COUNT(O6)=0,"",IF(O6=1,(((10^K4)*('[10]Discharge'!N38^N4))/100),((10^K4)*('[10]Discharge'!N38^N4))))))</f>
        <v>7.781029433359874</v>
      </c>
      <c r="O40" s="105">
        <f t="shared" si="0"/>
        <v>38465.408869348925</v>
      </c>
      <c r="P40" s="85"/>
      <c r="Q40" s="44"/>
    </row>
    <row r="41" spans="2:17" ht="21.75">
      <c r="B41" s="68">
        <v>29</v>
      </c>
      <c r="C41" s="73">
        <f>IF('[10]Discharge'!C39=0,0,IF(TRIM('[10]Discharge'!C39)="","",IF(COUNT(O6)=0,"",IF(O6=1,(((10^K4)*('[10]Discharge'!C39^N4))/100),((10^K4)*('[10]Discharge'!C39^N4))))))</f>
        <v>4.706454046437062</v>
      </c>
      <c r="D41" s="73">
        <f>IF('[10]Discharge'!D39=0,0,IF(TRIM('[10]Discharge'!D39)="","",IF(COUNT(O6)=0,"",IF(O6=1,(((10^K4)*('[10]Discharge'!D39^N4))/100),((10^K4)*('[10]Discharge'!D39^N4))))))</f>
        <v>406.03151095731926</v>
      </c>
      <c r="E41" s="73">
        <f>IF('[10]Discharge'!E39=0,0,IF(TRIM('[10]Discharge'!E39)="","",IF(COUNT(O6)=0,"",IF(O6=1,(((10^K4)*('[10]Discharge'!E39^N4))/100),((10^K4)*('[10]Discharge'!E39^N4))))))</f>
        <v>4.067025392594164</v>
      </c>
      <c r="F41" s="73">
        <f>IF('[10]Discharge'!F39=0,0,IF(TRIM('[10]Discharge'!F39)="","",IF(COUNT(O6)=0,"",IF(O6=1,(((10^K4)*('[10]Discharge'!F39^N4))/100),((10^K4)*('[10]Discharge'!F39^N4))))))</f>
        <v>175.78004790248931</v>
      </c>
      <c r="G41" s="73">
        <f>IF('[10]Discharge'!G39=0,0,IF(TRIM('[10]Discharge'!G39)="","",IF(COUNT(O6)=0,"",IF(O6=1,(((10^K4)*('[10]Discharge'!G39^N4))/100),((10^K4)*('[10]Discharge'!G39^N4))))))</f>
        <v>6394.003689403202</v>
      </c>
      <c r="H41" s="73">
        <f>IF('[10]Discharge'!H39=0,0,IF(TRIM('[10]Discharge'!H39)="","",IF(COUNT(O6)=0,"",IF(O6=1,(((10^K4)*('[10]Discharge'!H39^N4))/100),((10^K4)*('[10]Discharge'!H39^N4))))))</f>
        <v>17430.68578439743</v>
      </c>
      <c r="I41" s="73">
        <f>IF('[10]Discharge'!I39=0,0,IF(TRIM('[10]Discharge'!I39)="","",IF(COUNT(O6)=0,"",IF(O6=1,(((10^K4)*('[10]Discharge'!I39^N4))/100),((10^K4)*('[10]Discharge'!I39^N4))))))</f>
        <v>720.8274803847216</v>
      </c>
      <c r="J41" s="73">
        <f>IF('[10]Discharge'!J39=0,0,IF(TRIM('[10]Discharge'!J39)="","",IF(COUNT(O6)=0,"",IF(O6=1,(((10^K4)*('[10]Discharge'!J39^N4))/100),((10^K4)*('[10]Discharge'!J39^N4))))))</f>
        <v>266.4193215806967</v>
      </c>
      <c r="K41" s="73">
        <f>IF('[10]Discharge'!K39=0,0,IF(TRIM('[10]Discharge'!K39)="","",IF(COUNT(O6)=0,"",IF(O6=1,(((10^K4)*('[10]Discharge'!K39^N4))/100),((10^K4)*('[10]Discharge'!K39^N4))))))</f>
        <v>31.385619245539395</v>
      </c>
      <c r="L41" s="73">
        <f>IF('[10]Discharge'!L39=0,0,IF(TRIM('[10]Discharge'!L39)="","",IF(COUNT(O6)=0,"",IF(O6=1,(((10^K4)*('[10]Discharge'!L39^N4))/100),((10^K4)*('[10]Discharge'!L39^N4))))))</f>
        <v>35.07284646021057</v>
      </c>
      <c r="M41" s="73">
        <f>IF('[10]Discharge'!M39=0,0,IF(TRIM('[10]Discharge'!M39)="","",IF(COUNT(O6)=0,"",IF(O6=1,(((10^K4)*('[10]Discharge'!M39^N4))/100),((10^K4)*('[10]Discharge'!M39^N4))))))</f>
      </c>
      <c r="N41" s="73">
        <f>IF('[10]Discharge'!N39=0,0,IF(TRIM('[10]Discharge'!N39)="","",IF(COUNT(O6)=0,"",IF(O6=1,(((10^K4)*('[10]Discharge'!N39^N4))/100),((10^K4)*('[10]Discharge'!N39^N4))))))</f>
        <v>5.740816426345708</v>
      </c>
      <c r="O41" s="105">
        <f t="shared" si="0"/>
        <v>25474.72059619698</v>
      </c>
      <c r="P41" s="85"/>
      <c r="Q41" s="44"/>
    </row>
    <row r="42" spans="2:17" ht="21.75">
      <c r="B42" s="68">
        <v>30</v>
      </c>
      <c r="C42" s="73">
        <f>IF('[10]Discharge'!C40=0,0,IF(TRIM('[10]Discharge'!C40)="","",IF(COUNT(O6)=0,"",IF(O6=1,(((10^K4)*('[10]Discharge'!C40^N4))/100),((10^K4)*('[10]Discharge'!C40^N4))))))</f>
        <v>5.041301691498678</v>
      </c>
      <c r="D42" s="73">
        <f>IF('[10]Discharge'!D40=0,0,IF(TRIM('[10]Discharge'!D40)="","",IF(COUNT(O6)=0,"",IF(O6=1,(((10^K4)*('[10]Discharge'!D40^N4))/100),((10^K4)*('[10]Discharge'!D40^N4))))))</f>
        <v>156.10123503364983</v>
      </c>
      <c r="E42" s="73">
        <f>IF('[10]Discharge'!E40=0,0,IF(TRIM('[10]Discharge'!E40)="","",IF(COUNT(O6)=0,"",IF(O6=1,(((10^K4)*('[10]Discharge'!E40^N4))/100),((10^K4)*('[10]Discharge'!E40^N4))))))</f>
        <v>3.762636922995197</v>
      </c>
      <c r="F42" s="73">
        <f>IF('[10]Discharge'!F40=0,0,IF(TRIM('[10]Discharge'!F40)="","",IF(COUNT(O6)=0,"",IF(O6=1,(((10^K4)*('[10]Discharge'!F40^N4))/100),((10^K4)*('[10]Discharge'!F40^N4))))))</f>
        <v>200.5746977719881</v>
      </c>
      <c r="G42" s="73">
        <f>IF('[10]Discharge'!G40=0,0,IF(TRIM('[10]Discharge'!G40)="","",IF(COUNT(O6)=0,"",IF(O6=1,(((10^K4)*('[10]Discharge'!G40^N4))/100),((10^K4)*('[10]Discharge'!G40^N4))))))</f>
        <v>3496.5735104558926</v>
      </c>
      <c r="H42" s="73">
        <f>IF('[10]Discharge'!H40=0,0,IF(TRIM('[10]Discharge'!H40)="","",IF(COUNT(O6)=0,"",IF(O6=1,(((10^K4)*('[10]Discharge'!H40^N4))/100),((10^K4)*('[10]Discharge'!H40^N4))))))</f>
        <v>8705.055890052023</v>
      </c>
      <c r="I42" s="73">
        <f>IF('[10]Discharge'!I40=0,0,IF(TRIM('[10]Discharge'!I40)="","",IF(COUNT(O6)=0,"",IF(O6=1,(((10^K4)*('[10]Discharge'!I40^N4))/100),((10^K4)*('[10]Discharge'!I40^N4))))))</f>
        <v>720.8274803847216</v>
      </c>
      <c r="J42" s="73">
        <f>IF('[10]Discharge'!J40=0,0,IF(TRIM('[10]Discharge'!J40)="","",IF(COUNT(O6)=0,"",IF(O6=1,(((10^K4)*('[10]Discharge'!J40^N4))/100),((10^K4)*('[10]Discharge'!J40^N4))))))</f>
        <v>309.7124962364737</v>
      </c>
      <c r="K42" s="73">
        <f>IF('[10]Discharge'!K40=0,0,IF(TRIM('[10]Discharge'!K40)="","",IF(COUNT(O6)=0,"",IF(O6=1,(((10^K4)*('[10]Discharge'!K40^N4))/100),((10^K4)*('[10]Discharge'!K40^N4))))))</f>
        <v>43.263841634748516</v>
      </c>
      <c r="L42" s="73">
        <f>IF('[10]Discharge'!L40=0,0,IF(TRIM('[10]Discharge'!L40)="","",IF(COUNT(O6)=0,"",IF(O6=1,(((10^K4)*('[10]Discharge'!L40^N4))/100),((10^K4)*('[10]Discharge'!L40^N4))))))</f>
        <v>27.877865492420007</v>
      </c>
      <c r="M42" s="73"/>
      <c r="N42" s="73">
        <f>IF('[10]Discharge'!N40=0,0,IF(TRIM('[10]Discharge'!N40)="","",IF(COUNT(O6)=0,"",IF(O6=1,(((10^K4)*('[10]Discharge'!N40^N4))/100),((10^K4)*('[10]Discharge'!N40^N4))))))</f>
        <v>4.067025392594164</v>
      </c>
      <c r="O42" s="105">
        <f>IF(AND(C42="",D42="",E42="",F42="",G42="",H42="",I42="",J42="",K42="",L42="",M42="",N42=""),"",SUM(C42:N42))</f>
        <v>13672.857981069008</v>
      </c>
      <c r="P42" s="85"/>
      <c r="Q42" s="44"/>
    </row>
    <row r="43" spans="2:17" ht="21.75">
      <c r="B43" s="68">
        <v>31</v>
      </c>
      <c r="C43" s="73"/>
      <c r="D43" s="73">
        <f>IF('[10]Discharge'!D41=0,0,IF(TRIM('[10]Discharge'!D41)="","",IF(COUNT(O6)=0,"",IF(O6=1,(((10^K4)*('[10]Discharge'!D41^N4))/100),((10^K4)*('[10]Discharge'!D41^N4))))))</f>
        <v>261.3480860058032</v>
      </c>
      <c r="E43" s="73"/>
      <c r="F43" s="73">
        <f>IF('[10]Discharge'!F41=0,0,IF(TRIM('[10]Discharge'!F41)="","",IF(COUNT(O6)=0,"",IF(O6=1,(((10^K4)*('[10]Discharge'!F41^N4))/100),((10^K4)*('[10]Discharge'!F41^N4))))))</f>
        <v>115.07936674405828</v>
      </c>
      <c r="G43" s="73">
        <f>IF('[10]Discharge'!G41=0,0,IF(TRIM('[10]Discharge'!G41)="","",IF(COUNT(O6)=0,"",IF(O6=1,(((10^K4)*('[10]Discharge'!G41^N4))/100),((10^K4)*('[10]Discharge'!G41^N4))))))</f>
        <v>2226.594355292207</v>
      </c>
      <c r="H43" s="73"/>
      <c r="I43" s="73">
        <f>IF('[10]Discharge'!I41=0,0,IF(TRIM('[10]Discharge'!I41)="","",IF(COUNT(O6)=0,"",IF(O6=1,(((10^K4)*('[10]Discharge'!I41^N4))/100),((10^K4)*('[10]Discharge'!I41^N4))))))</f>
        <v>625.5981482596895</v>
      </c>
      <c r="J43" s="73"/>
      <c r="K43" s="73">
        <f>IF('[10]Discharge'!K41=0,0,IF(TRIM('[10]Discharge'!K41)="","",IF(COUNT(O6)=0,"",IF(O6=1,(((10^K4)*('[10]Discharge'!K41^N4))/100),((10^K4)*('[10]Discharge'!K41^N4))))))</f>
        <v>31.385619245539395</v>
      </c>
      <c r="L43" s="73">
        <f>IF(TRIM('[10]Discharge'!L41)="","",IF(COUNT(O6)=0,"",IF(O6=1,(((10^K4)*('[10]Discharge'!L41^N4))/100),((10^K4)*('[10]Discharge'!L41^N4)))))</f>
        <v>24.80357621576168</v>
      </c>
      <c r="M43" s="73"/>
      <c r="N43" s="73">
        <f>IF('[10]Discharge'!N41=0,0,IF(TRIM('[10]Discharge'!N41)="","",IF(COUNT(O6)=0,"",IF(O6=1,(((10^K4)*('[10]Discharge'!N41^N4))/100),((10^K4)*('[10]Discharge'!N41^N4))))))</f>
        <v>3.4686026736773545</v>
      </c>
      <c r="O43" s="105">
        <f t="shared" si="0"/>
        <v>3288.2777544367364</v>
      </c>
      <c r="P43" s="85"/>
      <c r="Q43" s="44"/>
    </row>
    <row r="44" spans="2:17" ht="21.75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4"/>
      <c r="Q44" s="44"/>
    </row>
    <row r="45" spans="2:17" ht="21.75">
      <c r="B45" s="54" t="s">
        <v>28</v>
      </c>
      <c r="C45" s="73">
        <f>IF(COUNT(C11:C43)=0,"",SUM(C11:C43))</f>
        <v>1140.0890618415779</v>
      </c>
      <c r="D45" s="73">
        <f aca="true" t="shared" si="1" ref="D45:M45">IF(COUNT(D11:D43)=0,"",SUM(D11:D43))</f>
        <v>71247.95081282765</v>
      </c>
      <c r="E45" s="73">
        <f t="shared" si="1"/>
        <v>1162.3523533200532</v>
      </c>
      <c r="F45" s="73">
        <f t="shared" si="1"/>
        <v>17313.753272839436</v>
      </c>
      <c r="G45" s="83">
        <f t="shared" si="1"/>
        <v>102636.49269469484</v>
      </c>
      <c r="H45" s="83">
        <f t="shared" si="1"/>
        <v>383952.49306392955</v>
      </c>
      <c r="I45" s="83">
        <f t="shared" si="1"/>
        <v>367595.865653099</v>
      </c>
      <c r="J45" s="73">
        <f t="shared" si="1"/>
        <v>10897.491147221468</v>
      </c>
      <c r="K45" s="73">
        <f t="shared" si="1"/>
        <v>3442.4429528880632</v>
      </c>
      <c r="L45" s="73">
        <f t="shared" si="1"/>
        <v>811.027502929239</v>
      </c>
      <c r="M45" s="73">
        <f t="shared" si="1"/>
        <v>540.8327885695483</v>
      </c>
      <c r="N45" s="73">
        <f>IF(COUNT(N11:N43)=0,"",SUM(N11:N43))</f>
        <v>584.926737367954</v>
      </c>
      <c r="O45" s="105">
        <f>IF(COUNT(C45:N45)=0,"",SUM(C45:N45))</f>
        <v>961325.7180415284</v>
      </c>
      <c r="P45" s="85"/>
      <c r="Q45" s="76" t="s">
        <v>35</v>
      </c>
    </row>
    <row r="46" spans="2:17" ht="21.75">
      <c r="B46" s="54" t="s">
        <v>30</v>
      </c>
      <c r="C46" s="73">
        <f>IF(COUNT(C11:C43)=0,"",AVERAGE(C11:C43))</f>
        <v>38.00296872805259</v>
      </c>
      <c r="D46" s="73">
        <f aca="true" t="shared" si="2" ref="D46:N46">IF(COUNT(D11:D43)=0,"",AVERAGE(D11:D43))</f>
        <v>2298.3209939621825</v>
      </c>
      <c r="E46" s="73">
        <f t="shared" si="2"/>
        <v>38.74507844400178</v>
      </c>
      <c r="F46" s="73">
        <f t="shared" si="2"/>
        <v>558.5081700915947</v>
      </c>
      <c r="G46" s="73">
        <f t="shared" si="2"/>
        <v>3310.854603054672</v>
      </c>
      <c r="H46" s="73">
        <f t="shared" si="2"/>
        <v>12798.416435464318</v>
      </c>
      <c r="I46" s="73">
        <f t="shared" si="2"/>
        <v>11857.931150099968</v>
      </c>
      <c r="J46" s="73">
        <f t="shared" si="2"/>
        <v>363.2497049073823</v>
      </c>
      <c r="K46" s="73">
        <f t="shared" si="2"/>
        <v>111.04654686735688</v>
      </c>
      <c r="L46" s="73">
        <f t="shared" si="2"/>
        <v>26.16217751384642</v>
      </c>
      <c r="M46" s="73">
        <f t="shared" si="2"/>
        <v>19.315456734626725</v>
      </c>
      <c r="N46" s="73">
        <f t="shared" si="2"/>
        <v>18.868604431224323</v>
      </c>
      <c r="O46" s="105">
        <f>IF(COUNT(C46:N46)=0,"",SUM(C46:N46))</f>
        <v>31439.421890299225</v>
      </c>
      <c r="P46" s="85"/>
      <c r="Q46" s="44"/>
    </row>
    <row r="47" spans="2:17" ht="21.75">
      <c r="B47" s="54" t="s">
        <v>31</v>
      </c>
      <c r="C47" s="73">
        <f>IF(COUNT(C11:C43)=0,"",MAX(C11:C43))</f>
        <v>241.6243475535488</v>
      </c>
      <c r="D47" s="73">
        <f aca="true" t="shared" si="3" ref="D47:N47">IF(COUNT(D11:D43)=0,"",MAX(D11:D43))</f>
        <v>23409.29528135044</v>
      </c>
      <c r="E47" s="73">
        <f t="shared" si="3"/>
        <v>256.31930750798637</v>
      </c>
      <c r="F47" s="73">
        <f t="shared" si="3"/>
        <v>3335.6219292098</v>
      </c>
      <c r="G47" s="73">
        <f t="shared" si="3"/>
        <v>9021.873441715274</v>
      </c>
      <c r="H47" s="73">
        <f t="shared" si="3"/>
        <v>39305.60327291205</v>
      </c>
      <c r="I47" s="73">
        <f t="shared" si="3"/>
        <v>59828.69773214864</v>
      </c>
      <c r="J47" s="73">
        <f t="shared" si="3"/>
        <v>568.3430706993001</v>
      </c>
      <c r="K47" s="73">
        <f t="shared" si="3"/>
        <v>559.5219268109711</v>
      </c>
      <c r="L47" s="73">
        <f t="shared" si="3"/>
        <v>61.990840825141596</v>
      </c>
      <c r="M47" s="73">
        <f t="shared" si="3"/>
        <v>209.40902272696908</v>
      </c>
      <c r="N47" s="73">
        <f t="shared" si="3"/>
        <v>95.95180258656512</v>
      </c>
      <c r="O47" s="105">
        <f>IF(COUNT(C47:N47)=0,"",MAX(C47:N47))</f>
        <v>59828.69773214864</v>
      </c>
      <c r="P47" s="85"/>
      <c r="Q47" s="44"/>
    </row>
    <row r="48" spans="2:17" ht="21.75">
      <c r="B48" s="54" t="s">
        <v>32</v>
      </c>
      <c r="C48" s="73">
        <f>IF(COUNT(C11:C43)=0,"",MIN(C11:C43))</f>
        <v>0.15177390972830082</v>
      </c>
      <c r="D48" s="73">
        <f aca="true" t="shared" si="4" ref="D48:N48">IF(COUNT(D11:D43)=0,"",MIN(D11:D43))</f>
        <v>2.316927156757407</v>
      </c>
      <c r="E48" s="73">
        <f t="shared" si="4"/>
        <v>0.9489120893356089</v>
      </c>
      <c r="F48" s="73">
        <f t="shared" si="4"/>
        <v>4.067025392594164</v>
      </c>
      <c r="G48" s="73">
        <f t="shared" si="4"/>
        <v>232.2156685171077</v>
      </c>
      <c r="H48" s="73">
        <f t="shared" si="4"/>
        <v>667.1975860417498</v>
      </c>
      <c r="I48" s="73">
        <f t="shared" si="4"/>
        <v>625.5981482596895</v>
      </c>
      <c r="J48" s="73">
        <f t="shared" si="4"/>
        <v>236.8996850021532</v>
      </c>
      <c r="K48" s="73">
        <f t="shared" si="4"/>
        <v>22.006106980906782</v>
      </c>
      <c r="L48" s="73">
        <f t="shared" si="4"/>
        <v>7.781029433359874</v>
      </c>
      <c r="M48" s="73">
        <f t="shared" si="4"/>
        <v>0.2853675399462637</v>
      </c>
      <c r="N48" s="73">
        <f t="shared" si="4"/>
        <v>1.1655668658328964</v>
      </c>
      <c r="O48" s="105">
        <f>IF(COUNT(C48:N48)=0,"",MIN(C48:N48))</f>
        <v>0.15177390972830082</v>
      </c>
      <c r="P48" s="85"/>
      <c r="Q48" s="44"/>
    </row>
  </sheetData>
  <sheetProtection/>
  <mergeCells count="51">
    <mergeCell ref="A1:B1"/>
    <mergeCell ref="C1:J1"/>
    <mergeCell ref="M1:N1"/>
    <mergeCell ref="A2:B2"/>
    <mergeCell ref="C2:G2"/>
    <mergeCell ref="C3:G3"/>
    <mergeCell ref="M3:N3"/>
    <mergeCell ref="C4:G4"/>
    <mergeCell ref="K4:L4"/>
    <mergeCell ref="N4:O4"/>
    <mergeCell ref="J5:K5"/>
    <mergeCell ref="H6:I6"/>
    <mergeCell ref="B7:O7"/>
    <mergeCell ref="O9:P9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7:P47"/>
    <mergeCell ref="O48:P48"/>
    <mergeCell ref="O40:P40"/>
    <mergeCell ref="O41:P41"/>
    <mergeCell ref="O42:P42"/>
    <mergeCell ref="O43:P43"/>
    <mergeCell ref="O45:P45"/>
    <mergeCell ref="O46:P46"/>
  </mergeCells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M44" sqref="M44"/>
    </sheetView>
  </sheetViews>
  <sheetFormatPr defaultColWidth="9.140625" defaultRowHeight="21.75"/>
  <cols>
    <col min="8" max="9" width="9.421875" style="0" bestFit="1" customWidth="1"/>
  </cols>
  <sheetData>
    <row r="1" spans="1:14" ht="21.75">
      <c r="A1" s="108" t="s">
        <v>0</v>
      </c>
      <c r="B1" s="120"/>
      <c r="C1" s="109" t="str">
        <f>'[11]c-form'!AG4</f>
        <v>Ban Sop Pae,  Chom Thong, Chiang Mai,P.73A</v>
      </c>
      <c r="D1" s="109"/>
      <c r="E1" s="109"/>
      <c r="F1" s="109"/>
      <c r="G1" s="109"/>
      <c r="H1" s="109"/>
      <c r="I1" s="109"/>
      <c r="J1" s="109"/>
      <c r="K1" s="55"/>
      <c r="M1" s="108" t="s">
        <v>1</v>
      </c>
      <c r="N1" s="120"/>
    </row>
    <row r="2" spans="1:14" ht="21.75">
      <c r="A2" s="108" t="s">
        <v>2</v>
      </c>
      <c r="B2" s="120"/>
      <c r="C2" s="109" t="str">
        <f>'[11]c-form'!AG3</f>
        <v>Mae  Nam   Ping</v>
      </c>
      <c r="D2" s="109"/>
      <c r="E2" s="109"/>
      <c r="F2" s="109"/>
      <c r="G2" s="109"/>
      <c r="H2" s="56"/>
      <c r="I2" s="56"/>
      <c r="J2" s="56"/>
      <c r="K2" s="55"/>
      <c r="M2" s="57" t="s">
        <v>3</v>
      </c>
      <c r="N2" s="58"/>
    </row>
    <row r="3" spans="1:14" ht="21.75">
      <c r="A3" s="54" t="s">
        <v>4</v>
      </c>
      <c r="B3" s="54"/>
      <c r="C3" s="109" t="str">
        <f>'[11]c-form'!AH3</f>
        <v>   Ping</v>
      </c>
      <c r="D3" s="109"/>
      <c r="E3" s="109"/>
      <c r="F3" s="109"/>
      <c r="G3" s="109"/>
      <c r="H3" s="56"/>
      <c r="I3" s="56"/>
      <c r="J3" s="56"/>
      <c r="K3" s="55"/>
      <c r="M3" s="108" t="s">
        <v>5</v>
      </c>
      <c r="N3" s="108"/>
    </row>
    <row r="4" spans="1:15" ht="21.75">
      <c r="A4" s="57" t="s">
        <v>6</v>
      </c>
      <c r="B4" s="59"/>
      <c r="C4" s="110" t="str">
        <f>'[11]c-form'!AI3</f>
        <v>  Ping</v>
      </c>
      <c r="D4" s="110"/>
      <c r="E4" s="110"/>
      <c r="F4" s="110"/>
      <c r="G4" s="110"/>
      <c r="J4" s="61" t="s">
        <v>7</v>
      </c>
      <c r="K4" s="111">
        <v>-0.18701983396051958</v>
      </c>
      <c r="L4" s="115"/>
      <c r="M4" s="81" t="s">
        <v>8</v>
      </c>
      <c r="N4" s="112">
        <v>1.4705</v>
      </c>
      <c r="O4" s="116"/>
    </row>
    <row r="5" spans="1:17" ht="21.75">
      <c r="A5" s="57"/>
      <c r="B5" s="59"/>
      <c r="C5" s="60"/>
      <c r="D5" s="60"/>
      <c r="E5" s="60"/>
      <c r="F5" s="60"/>
      <c r="G5" s="60"/>
      <c r="J5" s="117" t="s">
        <v>9</v>
      </c>
      <c r="K5" s="118"/>
      <c r="L5" s="63">
        <v>2023</v>
      </c>
      <c r="M5" s="77" t="s">
        <v>10</v>
      </c>
      <c r="N5" s="63">
        <v>2023</v>
      </c>
      <c r="O5" s="82" t="s">
        <v>11</v>
      </c>
      <c r="P5" s="64">
        <v>25</v>
      </c>
      <c r="Q5" s="78" t="s">
        <v>12</v>
      </c>
    </row>
    <row r="6" spans="1:15" ht="21.75">
      <c r="A6" s="57"/>
      <c r="B6" s="59"/>
      <c r="C6" s="60"/>
      <c r="D6" s="60"/>
      <c r="E6" s="60"/>
      <c r="F6" s="60"/>
      <c r="G6" s="60"/>
      <c r="H6" s="108" t="str">
        <f>IF(TRIM('[11]c-form'!AJ3)&lt;&gt;"","Water  Year   "&amp;'[11]c-form'!AJ3,"Water  Year   ")</f>
        <v>Water  Year   2023</v>
      </c>
      <c r="I6" s="108"/>
      <c r="J6" s="66"/>
      <c r="N6" s="79" t="s">
        <v>13</v>
      </c>
      <c r="O6" s="19">
        <v>0</v>
      </c>
    </row>
    <row r="7" spans="2:15" ht="21.75">
      <c r="B7" s="114" t="str">
        <f>IF(TRIM('[11]c-form'!AJ3)&lt;&gt;"","Suspended Sediment, in Tons per Day, Water Year April 1, "&amp;'[11]c-form'!AJ3&amp;" to March 31,  "&amp;'[11]c-form'!AJ3+1,"Suspended Sediment, in  Tons per Day, Water Year April 1,         to March 31,  ")</f>
        <v>Suspended Sediment, in Tons per Day, Water Year April 1, 2023 to March 31,  2024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</row>
    <row r="8" spans="2:11" ht="21.75">
      <c r="B8" s="69"/>
      <c r="C8" s="55"/>
      <c r="D8" s="55"/>
      <c r="E8" s="55"/>
      <c r="F8" s="55"/>
      <c r="G8" s="55"/>
      <c r="H8" s="55"/>
      <c r="I8" s="55"/>
      <c r="J8" s="55"/>
      <c r="K8" s="55"/>
    </row>
    <row r="9" spans="1:17" ht="23.25">
      <c r="A9" s="80"/>
      <c r="B9" s="71" t="s">
        <v>14</v>
      </c>
      <c r="C9" s="72" t="s">
        <v>15</v>
      </c>
      <c r="D9" s="72" t="s">
        <v>16</v>
      </c>
      <c r="E9" s="72" t="s">
        <v>17</v>
      </c>
      <c r="F9" s="72" t="s">
        <v>18</v>
      </c>
      <c r="G9" s="72" t="s">
        <v>19</v>
      </c>
      <c r="H9" s="72" t="s">
        <v>20</v>
      </c>
      <c r="I9" s="72" t="s">
        <v>21</v>
      </c>
      <c r="J9" s="72" t="s">
        <v>22</v>
      </c>
      <c r="K9" s="72" t="s">
        <v>23</v>
      </c>
      <c r="L9" s="72" t="s">
        <v>24</v>
      </c>
      <c r="M9" s="72" t="s">
        <v>25</v>
      </c>
      <c r="N9" s="72" t="s">
        <v>26</v>
      </c>
      <c r="O9" s="107" t="s">
        <v>27</v>
      </c>
      <c r="P9" s="99"/>
      <c r="Q9" s="80"/>
    </row>
    <row r="11" spans="2:17" ht="21.75">
      <c r="B11" s="68">
        <v>1</v>
      </c>
      <c r="C11" s="73">
        <f>IF('[11]Discharge'!C9=0,0,IF(TRIM('[11]Discharge'!C9)="","",IF(COUNT(O6)=0,"",IF(O6=1,(((10^K4)*('[11]Discharge'!C9^N4))/100),((10^K4)*('[11]Discharge'!C9^N4))))))</f>
        <v>10.194578092077347</v>
      </c>
      <c r="D11" s="73">
        <f>IF('[11]Discharge'!D9=0,0,IF(TRIM('[11]Discharge'!D9)="","",IF(COUNT(O6)=0,"",IF(O6=1,(((10^K4)*('[11]Discharge'!D9^N4))/100),((10^K4)*('[11]Discharge'!D9^N4))))))</f>
        <v>12.705774942637326</v>
      </c>
      <c r="E11" s="73">
        <f>IF('[11]Discharge'!E9=0,0,IF(TRIM('[11]Discharge'!E9)="","",IF(COUNT(O6)=0,"",IF(O6=1,(((10^K4)*('[11]Discharge'!E9^N4))/100),((10^K4)*('[11]Discharge'!E9^N4))))))</f>
        <v>20.405847973650417</v>
      </c>
      <c r="F11" s="73">
        <f>IF('[11]Discharge'!F9=0,0,IF(TRIM('[11]Discharge'!F9)="","",IF(COUNT(O6)=0,"",IF(O6=1,(((10^K4)*('[11]Discharge'!F9^N4))/100),((10^K4)*('[11]Discharge'!F9^N4))))))</f>
        <v>153.17982792000768</v>
      </c>
      <c r="G11" s="73">
        <f>IF('[11]Discharge'!G9=0,0,IF(TRIM('[11]Discharge'!G9)="","",IF(COUNT(O6)=0,"",IF(O6=1,(((10^K4)*('[11]Discharge'!G9^N4))/100),((10^K4)*('[11]Discharge'!G9^N4))))))</f>
        <v>142.11524583993716</v>
      </c>
      <c r="H11" s="73">
        <f>IF('[11]Discharge'!H9=0,0,IF(TRIM('[11]Discharge'!H9)="","",IF(COUNT(O6)=0,"",IF(O6=1,(((10^K4)*('[11]Discharge'!H9^N4))/100),((10^K4)*('[11]Discharge'!H9^N4))))))</f>
        <v>192.97961961697823</v>
      </c>
      <c r="I11" s="73">
        <f>IF('[11]Discharge'!I9=0,0,IF(TRIM('[11]Discharge'!I9)="","",IF(COUNT(O6)=0,"",IF(O6=1,(((10^K4)*('[11]Discharge'!I9^N4))/100),((10^K4)*('[11]Discharge'!I9^N4))))))</f>
        <v>15369.541228622067</v>
      </c>
      <c r="J11" s="73">
        <f>IF('[11]Discharge'!J9=0,0,IF(TRIM('[11]Discharge'!J9)="","",IF(COUNT(O6)=0,"",IF(O6=1,(((10^K4)*('[11]Discharge'!J9^N4))/100),((10^K4)*('[11]Discharge'!J9^N4))))))</f>
        <v>6086.462941759576</v>
      </c>
      <c r="K11" s="73">
        <f>IF('[11]Discharge'!K9=0,0,IF(TRIM('[11]Discharge'!K9)="","",IF(COUNT(O6)=0,"",IF(O6=1,(((10^K4)*('[11]Discharge'!K9^N4))/100),((10^K4)*('[11]Discharge'!K9^N4))))))</f>
        <v>184.2972505790052</v>
      </c>
      <c r="L11" s="73">
        <f>IF('[11]Discharge'!L9=0,0,IF(TRIM('[11]Discharge'!L9)="","",IF(COUNT(O6)=0,"",IF(O6=1,(((10^K4)*('[11]Discharge'!L9^N4))/100),((10^K4)*('[11]Discharge'!L9^N4))))))</f>
        <v>84.02128248074771</v>
      </c>
      <c r="M11" s="73">
        <f>IF('[11]Discharge'!M9=0,0,IF(TRIM('[11]Discharge'!M9)="","",IF(COUNT(O6)=0,"",IF(O6=1,(((10^K4)*('[11]Discharge'!M9^N4))/100),((10^K4)*('[11]Discharge'!M9^N4))))))</f>
        <v>19.207912384004185</v>
      </c>
      <c r="N11" s="73">
        <f>IF('[11]Discharge'!N9=0,0,IF(TRIM('[11]Discharge'!N9)="","",IF(COUNT(O6)=0,"",IF(O6=1,(((10^K4)*('[11]Discharge'!N9^N4))/100),((10^K4)*('[11]Discharge'!N9^N4))))))</f>
        <v>1.4185848091867421</v>
      </c>
      <c r="O11" s="105">
        <f>IF(AND(C11="",D11="",E11="",F11="",G11="",H11="",I11="",J11="",K11="",L11="",M11="",N11=""),"",SUM(C11:N11))</f>
        <v>22276.53009501988</v>
      </c>
      <c r="P11" s="85"/>
      <c r="Q11" s="44"/>
    </row>
    <row r="12" spans="2:17" ht="21.75">
      <c r="B12" s="68">
        <v>2</v>
      </c>
      <c r="C12" s="73">
        <f>IF('[11]Discharge'!C10=0,0,IF(TRIM('[11]Discharge'!C10)="","",IF(COUNT(O6)=0,"",IF(O6=1,(((10^K4)*('[11]Discharge'!C10^N4))/100),((10^K4)*('[11]Discharge'!C10^N4))))))</f>
        <v>6.288929018459556</v>
      </c>
      <c r="D12" s="73">
        <f>IF('[11]Discharge'!D10=0,0,IF(TRIM('[11]Discharge'!D10)="","",IF(COUNT(O6)=0,"",IF(O6=1,(((10^K4)*('[11]Discharge'!D10^N4))/100),((10^K4)*('[11]Discharge'!D10^N4))))))</f>
        <v>13.581283152016953</v>
      </c>
      <c r="E12" s="73">
        <f>IF('[11]Discharge'!E10=0,0,IF(TRIM('[11]Discharge'!E10)="","",IF(COUNT(O6)=0,"",IF(O6=1,(((10^K4)*('[11]Discharge'!E10^N4))/100),((10^K4)*('[11]Discharge'!E10^N4))))))</f>
        <v>18.227519868957874</v>
      </c>
      <c r="F12" s="73">
        <f>IF('[11]Discharge'!F10=0,0,IF(TRIM('[11]Discharge'!F10)="","",IF(COUNT(O6)=0,"",IF(O6=1,(((10^K4)*('[11]Discharge'!F10^N4))/100),((10^K4)*('[11]Discharge'!F10^N4))))))</f>
        <v>145.77390813677076</v>
      </c>
      <c r="G12" s="73">
        <f>IF('[11]Discharge'!G10=0,0,IF(TRIM('[11]Discharge'!G10)="","",IF(COUNT(O6)=0,"",IF(O6=1,(((10^K4)*('[11]Discharge'!G10^N4))/100),((10^K4)*('[11]Discharge'!G10^N4))))))</f>
        <v>253.77407984776465</v>
      </c>
      <c r="H12" s="73">
        <f>IF('[11]Discharge'!H10=0,0,IF(TRIM('[11]Discharge'!H10)="","",IF(COUNT(O6)=0,"",IF(O6=1,(((10^K4)*('[11]Discharge'!H10^N4))/100),((10^K4)*('[11]Discharge'!H10^N4))))))</f>
        <v>654.6485356671235</v>
      </c>
      <c r="I12" s="73">
        <f>IF('[11]Discharge'!I10=0,0,IF(TRIM('[11]Discharge'!I10)="","",IF(COUNT(O6)=0,"",IF(O6=1,(((10^K4)*('[11]Discharge'!I10^N4))/100),((10^K4)*('[11]Discharge'!I10^N4))))))</f>
        <v>9766.191178864005</v>
      </c>
      <c r="J12" s="73">
        <f>IF('[11]Discharge'!J10=0,0,IF(TRIM('[11]Discharge'!J10)="","",IF(COUNT(O6)=0,"",IF(O6=1,(((10^K4)*('[11]Discharge'!J10^N4))/100),((10^K4)*('[11]Discharge'!J10^N4))))))</f>
        <v>4649.645991187797</v>
      </c>
      <c r="K12" s="73">
        <f>IF('[11]Discharge'!K10=0,0,IF(TRIM('[11]Discharge'!K10)="","",IF(COUNT(O6)=0,"",IF(O6=1,(((10^K4)*('[11]Discharge'!K10^N4))/100),((10^K4)*('[11]Discharge'!K10^N4))))))</f>
        <v>192.97961961697823</v>
      </c>
      <c r="L12" s="73">
        <f>IF('[11]Discharge'!L10=0,0,IF(TRIM('[11]Discharge'!L10)="","",IF(COUNT(O6)=0,"",IF(O6=1,(((10^K4)*('[11]Discharge'!L10^N4))/100),((10^K4)*('[11]Discharge'!L10^N4))))))</f>
        <v>48.751347837517685</v>
      </c>
      <c r="M12" s="73">
        <f>IF('[11]Discharge'!M10=0,0,IF(TRIM('[11]Discharge'!M10)="","",IF(COUNT(O6)=0,"",IF(O6=1,(((10^K4)*('[11]Discharge'!M10^N4))/100),((10^K4)*('[11]Discharge'!M10^N4))))))</f>
        <v>16.31683566166622</v>
      </c>
      <c r="N12" s="73">
        <f>IF('[11]Discharge'!N10=0,0,IF(TRIM('[11]Discharge'!N10)="","",IF(COUNT(O6)=0,"",IF(O6=1,(((10^K4)*('[11]Discharge'!N10^N4))/100),((10^K4)*('[11]Discharge'!N10^N4))))))</f>
        <v>1.5429732069415565</v>
      </c>
      <c r="O12" s="105">
        <f aca="true" t="shared" si="0" ref="O12:O43">IF(AND(C12="",D12="",E12="",F12="",G12="",H12="",I12="",J12="",K12="",L12="",M12="",N12=""),"",SUM(C12:N12))</f>
        <v>15767.722202066001</v>
      </c>
      <c r="P12" s="85"/>
      <c r="Q12" s="44"/>
    </row>
    <row r="13" spans="2:17" ht="21.75">
      <c r="B13" s="68">
        <v>3</v>
      </c>
      <c r="C13" s="73">
        <f>IF('[11]Discharge'!C11=0,0,IF(TRIM('[11]Discharge'!C11)="","",IF(COUNT(O6)=0,"",IF(O6=1,(((10^K4)*('[11]Discharge'!C11^N4))/100),((10^K4)*('[11]Discharge'!C11^N4))))))</f>
        <v>7.888999837902569</v>
      </c>
      <c r="D13" s="73">
        <f>IF('[11]Discharge'!D11=0,0,IF(TRIM('[11]Discharge'!D11)="","",IF(COUNT(O6)=0,"",IF(O6=1,(((10^K4)*('[11]Discharge'!D11^N4))/100),((10^K4)*('[11]Discharge'!D11^N4))))))</f>
        <v>4.469351379310546</v>
      </c>
      <c r="E13" s="73">
        <f>IF('[11]Discharge'!E11=0,0,IF(TRIM('[11]Discharge'!E11)="","",IF(COUNT(O6)=0,"",IF(O6=1,(((10^K4)*('[11]Discharge'!E11^N4))/100),((10^K4)*('[11]Discharge'!E11^N4))))))</f>
        <v>15.387219128536394</v>
      </c>
      <c r="F13" s="73">
        <f>IF('[11]Discharge'!F11=0,0,IF(TRIM('[11]Discharge'!F11)="","",IF(COUNT(O6)=0,"",IF(O6=1,(((10^K4)*('[11]Discharge'!F11^N4))/100),((10^K4)*('[11]Discharge'!F11^N4))))))</f>
        <v>40.18499644540038</v>
      </c>
      <c r="G13" s="73">
        <f>IF('[11]Discharge'!G11=0,0,IF(TRIM('[11]Discharge'!G11)="","",IF(COUNT(O6)=0,"",IF(O6=1,(((10^K4)*('[11]Discharge'!G11^N4))/100),((10^K4)*('[11]Discharge'!G11^N4))))))</f>
        <v>258.75665940040795</v>
      </c>
      <c r="H13" s="73">
        <f>IF('[11]Discharge'!H11=0,0,IF(TRIM('[11]Discharge'!H11)="","",IF(COUNT(O6)=0,"",IF(O6=1,(((10^K4)*('[11]Discharge'!H11^N4))/100),((10^K4)*('[11]Discharge'!H11^N4))))))</f>
        <v>2993.0597348130123</v>
      </c>
      <c r="I13" s="73">
        <f>IF('[11]Discharge'!I11=0,0,IF(TRIM('[11]Discharge'!I11)="","",IF(COUNT(O6)=0,"",IF(O6=1,(((10^K4)*('[11]Discharge'!I11^N4))/100),((10^K4)*('[11]Discharge'!I11^N4))))))</f>
        <v>5685.213331725778</v>
      </c>
      <c r="J13" s="73">
        <f>IF('[11]Discharge'!J11=0,0,IF(TRIM('[11]Discharge'!J11)="","",IF(COUNT(O6)=0,"",IF(O6=1,(((10^K4)*('[11]Discharge'!J11^N4))/100),((10^K4)*('[11]Discharge'!J11^N4))))))</f>
        <v>3243.494130336026</v>
      </c>
      <c r="K13" s="73">
        <f>IF('[11]Discharge'!K11=0,0,IF(TRIM('[11]Discharge'!K11)="","",IF(COUNT(O6)=0,"",IF(O6=1,(((10^K4)*('[11]Discharge'!K11^N4))/100),((10^K4)*('[11]Discharge'!K11^N4))))))</f>
        <v>172.1995082717275</v>
      </c>
      <c r="L13" s="73">
        <f>IF('[11]Discharge'!L11=0,0,IF(TRIM('[11]Discharge'!L11)="","",IF(COUNT(O6)=0,"",IF(O6=1,(((10^K4)*('[11]Discharge'!L11^N4))/100),((10^K4)*('[11]Discharge'!L11^N4))))))</f>
        <v>46.56043756073339</v>
      </c>
      <c r="M13" s="73">
        <f>IF('[11]Discharge'!M11=0,0,IF(TRIM('[11]Discharge'!M11)="","",IF(COUNT(O6)=0,"",IF(O6=1,(((10^K4)*('[11]Discharge'!M11^N4))/100),((10^K4)*('[11]Discharge'!M11^N4))))))</f>
        <v>15.387219128536394</v>
      </c>
      <c r="N13" s="73">
        <f>IF('[11]Discharge'!N11=0,0,IF(TRIM('[11]Discharge'!N11)="","",IF(COUNT(O6)=0,"",IF(O6=1,(((10^K4)*('[11]Discharge'!N11^N4))/100),((10^K4)*('[11]Discharge'!N11^N4))))))</f>
        <v>0.19439152499897566</v>
      </c>
      <c r="O13" s="105">
        <f t="shared" si="0"/>
        <v>12482.795979552371</v>
      </c>
      <c r="P13" s="85"/>
      <c r="Q13" s="44"/>
    </row>
    <row r="14" spans="2:17" ht="21.75">
      <c r="B14" s="68">
        <v>4</v>
      </c>
      <c r="C14" s="73">
        <f>IF('[11]Discharge'!C12=0,0,IF(TRIM('[11]Discharge'!C12)="","",IF(COUNT(O6)=0,"",IF(O6=1,(((10^K4)*('[11]Discharge'!C12^N4))/100),((10^K4)*('[11]Discharge'!C12^N4))))))</f>
        <v>13.581283152016953</v>
      </c>
      <c r="D14" s="73">
        <f>IF('[11]Discharge'!D12=0,0,IF(TRIM('[11]Discharge'!D12)="","",IF(COUNT(O6)=0,"",IF(O6=1,(((10^K4)*('[11]Discharge'!D12^N4))/100),((10^K4)*('[11]Discharge'!D12^N4))))))</f>
        <v>1.8015435896856145</v>
      </c>
      <c r="E14" s="73">
        <f>IF('[11]Discharge'!E12=0,0,IF(TRIM('[11]Discharge'!E12)="","",IF(COUNT(O6)=0,"",IF(O6=1,(((10^K4)*('[11]Discharge'!E12^N4))/100),((10^K4)*('[11]Discharge'!E12^N4))))))</f>
        <v>7.888999837902569</v>
      </c>
      <c r="F14" s="73">
        <f>IF('[11]Discharge'!F12=0,0,IF(TRIM('[11]Discharge'!F12)="","",IF(COUNT(O6)=0,"",IF(O6=1,(((10^K4)*('[11]Discharge'!F12^N4))/100),((10^K4)*('[11]Discharge'!F12^N4))))))</f>
        <v>78.28859051625</v>
      </c>
      <c r="G14" s="73">
        <f>IF('[11]Discharge'!G12=0,0,IF(TRIM('[11]Discharge'!G12)="","",IF(COUNT(O6)=0,"",IF(O6=1,(((10^K4)*('[11]Discharge'!G12^N4))/100),((10^K4)*('[11]Discharge'!G12^N4))))))</f>
        <v>258.75665940040795</v>
      </c>
      <c r="H14" s="73">
        <f>IF('[11]Discharge'!H12=0,0,IF(TRIM('[11]Discharge'!H12)="","",IF(COUNT(O6)=0,"",IF(O6=1,(((10^K4)*('[11]Discharge'!H12^N4))/100),((10^K4)*('[11]Discharge'!H12^N4))))))</f>
        <v>1202.1350206764362</v>
      </c>
      <c r="I14" s="73">
        <f>IF('[11]Discharge'!I12=0,0,IF(TRIM('[11]Discharge'!I12)="","",IF(COUNT(O6)=0,"",IF(O6=1,(((10^K4)*('[11]Discharge'!I12^N4))/100),((10^K4)*('[11]Discharge'!I12^N4))))))</f>
        <v>3741.0880826765306</v>
      </c>
      <c r="J14" s="73">
        <f>IF('[11]Discharge'!J12=0,0,IF(TRIM('[11]Discharge'!J12)="","",IF(COUNT(O6)=0,"",IF(O6=1,(((10^K4)*('[11]Discharge'!J12^N4))/100),((10^K4)*('[11]Discharge'!J12^N4))))))</f>
        <v>2319.6658534762764</v>
      </c>
      <c r="K14" s="73">
        <f>IF('[11]Discharge'!K12=0,0,IF(TRIM('[11]Discharge'!K12)="","",IF(COUNT(O6)=0,"",IF(O6=1,(((10^K4)*('[11]Discharge'!K12^N4))/100),((10^K4)*('[11]Discharge'!K12^N4))))))</f>
        <v>145.77390813677076</v>
      </c>
      <c r="L14" s="73">
        <f>IF('[11]Discharge'!L12=0,0,IF(TRIM('[11]Discharge'!L12)="","",IF(COUNT(O6)=0,"",IF(O6=1,(((10^K4)*('[11]Discharge'!L12^N4))/100),((10^K4)*('[11]Discharge'!L12^N4))))))</f>
        <v>53.22856703068091</v>
      </c>
      <c r="M14" s="73">
        <f>IF('[11]Discharge'!M12=0,0,IF(TRIM('[11]Discharge'!M12)="","",IF(COUNT(O6)=0,"",IF(O6=1,(((10^K4)*('[11]Discharge'!M12^N4))/100),((10^K4)*('[11]Discharge'!M12^N4))))))</f>
        <v>12.705774942637326</v>
      </c>
      <c r="N14" s="73">
        <f>IF('[11]Discharge'!N12=0,0,IF(TRIM('[11]Discharge'!N12)="","",IF(COUNT(O6)=0,"",IF(O6=1,(((10^K4)*('[11]Discharge'!N12^N4))/100),((10^K4)*('[11]Discharge'!N12^N4))))))</f>
        <v>0.8499946424597198</v>
      </c>
      <c r="O14" s="105">
        <f t="shared" si="0"/>
        <v>7835.764278078055</v>
      </c>
      <c r="P14" s="85"/>
      <c r="Q14" s="44"/>
    </row>
    <row r="15" spans="2:17" ht="21.75">
      <c r="B15" s="68">
        <v>5</v>
      </c>
      <c r="C15" s="73">
        <f>IF('[11]Discharge'!C13=0,0,IF(TRIM('[11]Discharge'!C13)="","",IF(COUNT(O6)=0,"",IF(O6=1,(((10^K4)*('[11]Discharge'!C13^N4))/100),(((10^K4)*('[11]Discharge'!C13^N4)))))))</f>
        <v>9.600616128054709</v>
      </c>
      <c r="D15" s="73">
        <f>IF('[11]Discharge'!D13=0,0,IF(TRIM('[11]Discharge'!D13)="","",IF(COUNT(O6)=0,"",IF(O6=1,(((10^K4)*('[11]Discharge'!D13^N4))/100),((10^K4)*('[11]Discharge'!D13^N4))))))</f>
        <v>3.4971576742960075</v>
      </c>
      <c r="E15" s="73">
        <f>IF('[11]Discharge'!E13=0,0,IF(TRIM('[11]Discharge'!E13)="","",IF(COUNT(O6)=0,"",IF(O6=1,(((10^K4)*('[11]Discharge'!E13^N4))/100),((10^K4)*('[11]Discharge'!E13^N4))))))</f>
        <v>15.387219128536394</v>
      </c>
      <c r="F15" s="73">
        <f>IF('[11]Discharge'!F13=0,0,IF(TRIM('[11]Discharge'!F13)="","",IF(COUNT(O6)=0,"",IF(O6=1,(((10^K4)*('[11]Discharge'!F13^N4))/100),((10^K4)*('[11]Discharge'!F13^N4))))))</f>
        <v>84.02128248074771</v>
      </c>
      <c r="G15" s="73">
        <f>IF('[11]Discharge'!G13=0,0,IF(TRIM('[11]Discharge'!G13)="","",IF(COUNT(O6)=0,"",IF(O6=1,(((10^K4)*('[11]Discharge'!G13^N4))/100),((10^K4)*('[11]Discharge'!G13^N4))))))</f>
        <v>274.02110072531246</v>
      </c>
      <c r="H15" s="73">
        <f>IF('[11]Discharge'!H13=0,0,IF(TRIM('[11]Discharge'!H13)="","",IF(COUNT(O6)=0,"",IF(O6=1,(((10^K4)*('[11]Discharge'!H13^N4))/100),((10^K4)*('[11]Discharge'!H13^N4))))))</f>
        <v>853.1829751594659</v>
      </c>
      <c r="I15" s="73">
        <f>IF('[11]Discharge'!I13=0,0,IF(TRIM('[11]Discharge'!I13)="","",IF(COUNT(O6)=0,"",IF(O6=1,(((10^K4)*('[11]Discharge'!I13^N4))/100),((10^K4)*('[11]Discharge'!I13^N4))))))</f>
        <v>2972.48244603392</v>
      </c>
      <c r="J15" s="73">
        <f>IF('[11]Discharge'!J13=0,0,IF(TRIM('[11]Discharge'!J13)="","",IF(COUNT(O6)=0,"",IF(O6=1,(((10^K4)*('[11]Discharge'!J13^N4))/100),((10^K4)*('[11]Discharge'!J13^N4))))))</f>
        <v>2040.5437315107613</v>
      </c>
      <c r="K15" s="73">
        <f>IF('[11]Discharge'!K13=0,0,IF(TRIM('[11]Discharge'!K13)="","",IF(COUNT(O6)=0,"",IF(O6=1,(((10^K4)*('[11]Discharge'!K13^N4))/100),((10^K4)*('[11]Discharge'!K13^N4))))))</f>
        <v>142.11524583993716</v>
      </c>
      <c r="L15" s="73">
        <f>IF('[11]Discharge'!L13=0,0,IF(TRIM('[11]Discharge'!L13)="","",IF(COUNT(O6)=0,"",IF(O6=1,(((10^K4)*('[11]Discharge'!L13^N4))/100),((10^K4)*('[11]Discharge'!L13^N4))))))</f>
        <v>32.16771234178412</v>
      </c>
      <c r="M15" s="73">
        <f>IF('[11]Discharge'!M13=0,0,IF(TRIM('[11]Discharge'!M13)="","",IF(COUNT(O6)=0,"",IF(O6=1,(((10^K4)*('[11]Discharge'!M13^N4))/100),((10^K4)*('[11]Discharge'!M13^N4))))))</f>
        <v>12.705774942637326</v>
      </c>
      <c r="N15" s="73">
        <f>IF('[11]Discharge'!N13=0,0,IF(TRIM('[11]Discharge'!N13)="","",IF(COUNT(O6)=0,"",IF(O6=1,(((10^K4)*('[11]Discharge'!N13^N4))/100),((10^K4)*('[11]Discharge'!N13^N4))))))</f>
        <v>1.4185848091867421</v>
      </c>
      <c r="O15" s="105">
        <f t="shared" si="0"/>
        <v>6441.14384677464</v>
      </c>
      <c r="P15" s="85"/>
      <c r="Q15" s="44"/>
    </row>
    <row r="16" spans="2:17" ht="21.75">
      <c r="B16" s="68">
        <v>6</v>
      </c>
      <c r="C16" s="73">
        <f>IF('[11]Discharge'!C14=0,0,IF(TRIM('[11]Discharge'!C14)="","",IF(COUNT(O6)=0,"",IF(O6=1,(((10^K4)*('[11]Discharge'!C14^N4))/100),((10^K4)*('[11]Discharge'!C14^N4))))))</f>
        <v>1.180109652138473</v>
      </c>
      <c r="D16" s="73">
        <f>IF('[11]Discharge'!D14=0,0,IF(TRIM('[11]Discharge'!D14)="","",IF(COUNT(O6)=0,"",IF(O6=1,(((10^K4)*('[11]Discharge'!D14^N4))/100),((10^K4)*('[11]Discharge'!D14^N4))))))</f>
        <v>5.288797132993884</v>
      </c>
      <c r="E16" s="73">
        <f>IF('[11]Discharge'!E14=0,0,IF(TRIM('[11]Discharge'!E14)="","",IF(COUNT(O6)=0,"",IF(O6=1,(((10^K4)*('[11]Discharge'!E14^N4))/100),((10^K4)*('[11]Discharge'!E14^N4))))))</f>
        <v>3.1904610024513076</v>
      </c>
      <c r="F16" s="73">
        <f>IF('[11]Discharge'!F14=0,0,IF(TRIM('[11]Discharge'!F14)="","",IF(COUNT(O6)=0,"",IF(O6=1,(((10^K4)*('[11]Discharge'!F14^N4))/100),((10^K4)*('[11]Discharge'!F14^N4))))))</f>
        <v>105.07404031577464</v>
      </c>
      <c r="G16" s="73">
        <f>IF('[11]Discharge'!G14=0,0,IF(TRIM('[11]Discharge'!G14)="","",IF(COUNT(O6)=0,"",IF(O6=1,(((10^K4)*('[11]Discharge'!G14^N4))/100),((10^K4)*('[11]Discharge'!G14^N4))))))</f>
        <v>258.75665940040795</v>
      </c>
      <c r="H16" s="73">
        <f>IF('[11]Discharge'!H14=0,0,IF(TRIM('[11]Discharge'!H14)="","",IF(COUNT(O6)=0,"",IF(O6=1,(((10^K4)*('[11]Discharge'!H14^N4))/100),((10^K4)*('[11]Discharge'!H14^N4))))))</f>
        <v>1017.6024569681241</v>
      </c>
      <c r="I16" s="73">
        <f>IF('[11]Discharge'!I14=0,0,IF(TRIM('[11]Discharge'!I14)="","",IF(COUNT(O6)=0,"",IF(O6=1,(((10^K4)*('[11]Discharge'!I14^N4))/100),((10^K4)*('[11]Discharge'!I14^N4))))))</f>
        <v>5055.866954993141</v>
      </c>
      <c r="J16" s="73">
        <f>IF('[11]Discharge'!J14=0,0,IF(TRIM('[11]Discharge'!J14)="","",IF(COUNT(O6)=0,"",IF(O6=1,(((10^K4)*('[11]Discharge'!J14^N4))/100),((10^K4)*('[11]Discharge'!J14^N4))))))</f>
        <v>1303.7308649621223</v>
      </c>
      <c r="K16" s="73">
        <f>IF('[11]Discharge'!K14=0,0,IF(TRIM('[11]Discharge'!K14)="","",IF(COUNT(O6)=0,"",IF(O6=1,(((10^K4)*('[11]Discharge'!K14^N4))/100),((10^K4)*('[11]Discharge'!K14^N4))))))</f>
        <v>149.4621906045574</v>
      </c>
      <c r="L16" s="73">
        <f>IF('[11]Discharge'!L14=0,0,IF(TRIM('[11]Discharge'!L14)="","",IF(COUNT(O6)=0,"",IF(O6=1,(((10^K4)*('[11]Discharge'!L14^N4))/100),((10^K4)*('[11]Discharge'!L14^N4))))))</f>
        <v>34.11822440308734</v>
      </c>
      <c r="M16" s="73">
        <f>IF('[11]Discharge'!M14=0,0,IF(TRIM('[11]Discharge'!M14)="","",IF(COUNT(O6)=0,"",IF(O6=1,(((10^K4)*('[11]Discharge'!M14^N4))/100),((10^K4)*('[11]Discharge'!M14^N4))))))</f>
        <v>8.447554967643033</v>
      </c>
      <c r="N16" s="73">
        <f>IF('[11]Discharge'!N14=0,0,IF(TRIM('[11]Discharge'!N14)="","",IF(COUNT(O6)=0,"",IF(O6=1,(((10^K4)*('[11]Discharge'!N14^N4))/100),((10^K4)*('[11]Discharge'!N14^N4))))))</f>
        <v>0.6501</v>
      </c>
      <c r="O16" s="105">
        <f t="shared" si="0"/>
        <v>7943.368414402441</v>
      </c>
      <c r="P16" s="85"/>
      <c r="Q16" s="44"/>
    </row>
    <row r="17" spans="2:17" ht="21.75">
      <c r="B17" s="68">
        <v>7</v>
      </c>
      <c r="C17" s="73">
        <f>IF('[11]Discharge'!C15=0,0,IF(TRIM('[11]Discharge'!C15)="","",IF(COUNT(O6)=0,"",IF(O6=1,(((10^K4)*('[11]Discharge'!C15^N4))/100),((10^K4)*('[11]Discharge'!C15^N4))))))</f>
        <v>7.342823393318194</v>
      </c>
      <c r="D17" s="73">
        <f>IF('[11]Discharge'!D15=0,0,IF(TRIM('[11]Discharge'!D15)="","",IF(COUNT(O6)=0,"",IF(O6=1,(((10^K4)*('[11]Discharge'!D15^N4))/100),((10^K4)*('[11]Discharge'!D15^N4))))))</f>
        <v>1.066255888228373</v>
      </c>
      <c r="E17" s="73">
        <f>IF('[11]Discharge'!E15=0,0,IF(TRIM('[11]Discharge'!E15)="","",IF(COUNT(O6)=0,"",IF(O6=1,(((10^K4)*('[11]Discharge'!E15^N4))/100),((10^K4)*('[11]Discharge'!E15^N4))))))</f>
        <v>0.8499946424597198</v>
      </c>
      <c r="F17" s="73">
        <f>IF('[11]Discharge'!F15=0,0,IF(TRIM('[11]Discharge'!F15)="","",IF(COUNT(O6)=0,"",IF(O6=1,(((10^K4)*('[11]Discharge'!F15^N4))/100),((10^K4)*('[11]Discharge'!F15^N4))))))</f>
        <v>40.18499644540038</v>
      </c>
      <c r="G17" s="73">
        <f>IF('[11]Discharge'!G15=0,0,IF(TRIM('[11]Discharge'!G15)="","",IF(COUNT(O6)=0,"",IF(O6=1,(((10^K4)*('[11]Discharge'!G15^N4))/100),((10^K4)*('[11]Discharge'!G15^N4))))))</f>
        <v>263.8354406974012</v>
      </c>
      <c r="H17" s="73">
        <f>IF('[11]Discharge'!H15=0,0,IF(TRIM('[11]Discharge'!H15)="","",IF(COUNT(O6)=0,"",IF(O6=1,(((10^K4)*('[11]Discharge'!H15^N4))/100),((10^K4)*('[11]Discharge'!H15^N4))))))</f>
        <v>1747.9693574403054</v>
      </c>
      <c r="I17" s="73">
        <f>IF('[11]Discharge'!I15=0,0,IF(TRIM('[11]Discharge'!I15)="","",IF(COUNT(O6)=0,"",IF(O6=1,(((10^K4)*('[11]Discharge'!I15^N4))/100),((10^K4)*('[11]Discharge'!I15^N4))))))</f>
        <v>3264.6526375576273</v>
      </c>
      <c r="J17" s="73">
        <f>IF('[11]Discharge'!J15=0,0,IF(TRIM('[11]Discharge'!J15)="","",IF(COUNT(O6)=0,"",IF(O6=1,(((10^K4)*('[11]Discharge'!J15^N4))/100),((10^K4)*('[11]Discharge'!J15^N4))))))</f>
        <v>1092.3935696051624</v>
      </c>
      <c r="K17" s="73">
        <f>IF('[11]Discharge'!K15=0,0,IF(TRIM('[11]Discharge'!K15)="","",IF(COUNT(O6)=0,"",IF(O6=1,(((10^K4)*('[11]Discharge'!K15^N4))/100),((10^K4)*('[11]Discharge'!K15^N4))))))</f>
        <v>101.97527394195941</v>
      </c>
      <c r="L17" s="73">
        <f>IF('[11]Discharge'!L15=0,0,IF(TRIM('[11]Discharge'!L15)="","",IF(COUNT(O6)=0,"",IF(O6=1,(((10^K4)*('[11]Discharge'!L15^N4))/100),((10^K4)*('[11]Discharge'!L15^N4))))))</f>
        <v>32.16771234178412</v>
      </c>
      <c r="M17" s="73">
        <f>IF('[11]Discharge'!M15=0,0,IF(TRIM('[11]Discharge'!M15)="","",IF(COUNT(O6)=0,"",IF(O6=1,(((10^K4)*('[11]Discharge'!M15^N4))/100),((10^K4)*('[11]Discharge'!M15^N4))))))</f>
        <v>8.447554967643033</v>
      </c>
      <c r="N17" s="73">
        <f>IF('[11]Discharge'!N15=0,0,IF(TRIM('[11]Discharge'!N15)="","",IF(COUNT(O6)=0,"",IF(O6=1,(((10^K4)*('[11]Discharge'!N15^N4))/100),((10^K4)*('[11]Discharge'!N15^N4))))))</f>
        <v>0.6501</v>
      </c>
      <c r="O17" s="105">
        <f t="shared" si="0"/>
        <v>6561.535716921288</v>
      </c>
      <c r="P17" s="85"/>
      <c r="Q17" s="44"/>
    </row>
    <row r="18" spans="2:17" ht="21.75">
      <c r="B18" s="68">
        <v>8</v>
      </c>
      <c r="C18" s="73">
        <f>IF('[11]Discharge'!C16=0,0,IF(TRIM('[11]Discharge'!C16)="","",IF(COUNT(O6)=0,"",IF(O6=1,(((10^K4)*('[11]Discharge'!C16^N4))/100),((10^K4)*('[11]Discharge'!C16^N4))))))</f>
        <v>9.600616128054709</v>
      </c>
      <c r="D18" s="73">
        <f>IF('[11]Discharge'!D16=0,0,IF(TRIM('[11]Discharge'!D16)="","",IF(COUNT(O6)=0,"",IF(O6=1,(((10^K4)*('[11]Discharge'!D16^N4))/100),((10^K4)*('[11]Discharge'!D16^N4))))))</f>
        <v>11.849161042737936</v>
      </c>
      <c r="E18" s="73">
        <f>IF('[11]Discharge'!E16=0,0,IF(TRIM('[11]Discharge'!E16)="","",IF(COUNT(O6)=0,"",IF(O6=1,(((10^K4)*('[11]Discharge'!E16^N4))/100),((10^K4)*('[11]Discharge'!E16^N4))))))</f>
        <v>11.011922631248623</v>
      </c>
      <c r="F18" s="73">
        <f>IF('[11]Discharge'!F16=0,0,IF(TRIM('[11]Discharge'!F16)="","",IF(COUNT(O6)=0,"",IF(O6=1,(((10^K4)*('[11]Discharge'!F16^N4))/100),((10^K4)*('[11]Discharge'!F16^N4))))))</f>
        <v>42.276686976655924</v>
      </c>
      <c r="G18" s="73">
        <f>IF('[11]Discharge'!G16=0,0,IF(TRIM('[11]Discharge'!G16)="","",IF(COUNT(O6)=0,"",IF(O6=1,(((10^K4)*('[11]Discharge'!G16^N4))/100),((10^K4)*('[11]Discharge'!G16^N4))))))</f>
        <v>477.35360370045373</v>
      </c>
      <c r="H18" s="73">
        <f>IF('[11]Discharge'!H16=0,0,IF(TRIM('[11]Discharge'!H16)="","",IF(COUNT(O6)=0,"",IF(O6=1,(((10^K4)*('[11]Discharge'!H16^N4))/100),((10^K4)*('[11]Discharge'!H16^N4))))))</f>
        <v>3349.7253203222253</v>
      </c>
      <c r="I18" s="73">
        <f>IF('[11]Discharge'!I16=0,0,IF(TRIM('[11]Discharge'!I16)="","",IF(COUNT(O6)=0,"",IF(O6=1,(((10^K4)*('[11]Discharge'!I16^N4))/100),((10^K4)*('[11]Discharge'!I16^N4))))))</f>
        <v>2511.995703878003</v>
      </c>
      <c r="J18" s="73">
        <f>IF('[11]Discharge'!J16=0,0,IF(TRIM('[11]Discharge'!J16)="","",IF(COUNT(O6)=0,"",IF(O6=1,(((10^K4)*('[11]Discharge'!J16^N4))/100),((10^K4)*('[11]Discharge'!J16^N4))))))</f>
        <v>1146.844235647434</v>
      </c>
      <c r="K18" s="73">
        <f>IF('[11]Discharge'!K16=0,0,IF(TRIM('[11]Discharge'!K16)="","",IF(COUNT(O6)=0,"",IF(O6=1,(((10^K4)*('[11]Discharge'!K16^N4))/100),((10^K4)*('[11]Discharge'!K16^N4))))))</f>
        <v>101.97527394195941</v>
      </c>
      <c r="L18" s="73">
        <f>IF('[11]Discharge'!L16=0,0,IF(TRIM('[11]Discharge'!L16)="","",IF(COUNT(O6)=0,"",IF(O6=1,(((10^K4)*('[11]Discharge'!L16^N4))/100),((10^K4)*('[11]Discharge'!L16^N4))))))</f>
        <v>30.77840715654876</v>
      </c>
      <c r="M18" s="73">
        <f>IF('[11]Discharge'!M16=0,0,IF(TRIM('[11]Discharge'!M16)="","",IF(COUNT(O6)=0,"",IF(O6=1,(((10^K4)*('[11]Discharge'!M16^N4))/100),((10^K4)*('[11]Discharge'!M16^N4))))))</f>
        <v>7.342823393318194</v>
      </c>
      <c r="N18" s="73">
        <f>IF('[11]Discharge'!N16=0,0,IF(TRIM('[11]Discharge'!N16)="","",IF(COUNT(O6)=0,"",IF(O6=1,(((10^K4)*('[11]Discharge'!N16^N4))/100),((10^K4)*('[11]Discharge'!N16^N4))))))</f>
        <v>0.29181057783514286</v>
      </c>
      <c r="O18" s="105">
        <f t="shared" si="0"/>
        <v>7701.045565396475</v>
      </c>
      <c r="P18" s="85"/>
      <c r="Q18" s="44"/>
    </row>
    <row r="19" spans="2:17" ht="21.75">
      <c r="B19" s="68">
        <v>9</v>
      </c>
      <c r="C19" s="73">
        <f>IF('[11]Discharge'!C17=0,0,IF(TRIM('[11]Discharge'!C17)="","",IF(COUNT(O6)=0,"",IF(O6=1,(((10^K4)*('[11]Discharge'!C17^N4))/100),((10^K4)*('[11]Discharge'!C17^N4))))))</f>
        <v>4.8099512051857465</v>
      </c>
      <c r="D19" s="73">
        <f>IF('[11]Discharge'!D17=0,0,IF(TRIM('[11]Discharge'!D17)="","",IF(COUNT(O6)=0,"",IF(O6=1,(((10^K4)*('[11]Discharge'!D17^N4))/100),((10^K4)*('[11]Discharge'!D17^N4))))))</f>
        <v>101.97527394195941</v>
      </c>
      <c r="E19" s="73">
        <f>IF('[11]Discharge'!E17=0,0,IF(TRIM('[11]Discharge'!E17)="","",IF(COUNT(O6)=0,"",IF(O6=1,(((10^K4)*('[11]Discharge'!E17^N4))/100),((10^K4)*('[11]Discharge'!E17^N4))))))</f>
        <v>149.4621906045574</v>
      </c>
      <c r="F19" s="73">
        <f>IF('[11]Discharge'!F17=0,0,IF(TRIM('[11]Discharge'!F17)="","",IF(COUNT(O6)=0,"",IF(O6=1,(((10^K4)*('[11]Discharge'!F17^N4))/100),((10^K4)*('[11]Discharge'!F17^N4))))))</f>
        <v>30.77840715654876</v>
      </c>
      <c r="G19" s="73">
        <f>IF('[11]Discharge'!G17=0,0,IF(TRIM('[11]Discharge'!G17)="","",IF(COUNT(O6)=0,"",IF(O6=1,(((10^K4)*('[11]Discharge'!G17^N4))/100),((10^K4)*('[11]Discharge'!G17^N4))))))</f>
        <v>1092.3935696051624</v>
      </c>
      <c r="H19" s="73">
        <f>IF('[11]Discharge'!H17=0,0,IF(TRIM('[11]Discharge'!H17)="","",IF(COUNT(O6)=0,"",IF(O6=1,(((10^K4)*('[11]Discharge'!H17^N4))/100),((10^K4)*('[11]Discharge'!H17^N4))))))</f>
        <v>4478.915005189598</v>
      </c>
      <c r="I19" s="73">
        <f>IF('[11]Discharge'!I17=0,0,IF(TRIM('[11]Discharge'!I17)="","",IF(COUNT(O6)=0,"",IF(O6=1,(((10^K4)*('[11]Discharge'!I17^N4))/100),((10^K4)*('[11]Discharge'!I17^N4))))))</f>
        <v>3565.4426526507946</v>
      </c>
      <c r="J19" s="73">
        <f>IF('[11]Discharge'!J17=0,0,IF(TRIM('[11]Discharge'!J17)="","",IF(COUNT(O6)=0,"",IF(O6=1,(((10^K4)*('[11]Discharge'!J17^N4))/100),((10^K4)*('[11]Discharge'!J17^N4))))))</f>
        <v>1007.0573056949396</v>
      </c>
      <c r="K19" s="73">
        <f>IF('[11]Discharge'!K17=0,0,IF(TRIM('[11]Discharge'!K17)="","",IF(COUNT(O6)=0,"",IF(O6=1,(((10^K4)*('[11]Discharge'!K17^N4))/100),((10^K4)*('[11]Discharge'!K17^N4))))))</f>
        <v>164.50631532765195</v>
      </c>
      <c r="L19" s="73">
        <f>IF('[11]Discharge'!L17=0,0,IF(TRIM('[11]Discharge'!L17)="","",IF(COUNT(O6)=0,"",IF(O6=1,(((10^K4)*('[11]Discharge'!L17^N4))/100),((10^K4)*('[11]Discharge'!L17^N4))))))</f>
        <v>46.56043756073339</v>
      </c>
      <c r="M19" s="73">
        <f>IF('[11]Discharge'!M17=0,0,IF(TRIM('[11]Discharge'!M17)="","",IF(COUNT(O6)=0,"",IF(O6=1,(((10^K4)*('[11]Discharge'!M17^N4))/100),((10^K4)*('[11]Discharge'!M17^N4))))))</f>
        <v>6.809349795872255</v>
      </c>
      <c r="N19" s="73">
        <f>IF('[11]Discharge'!N17=0,0,IF(TRIM('[11]Discharge'!N17)="","",IF(COUNT(O6)=0,"",IF(O6=1,(((10^K4)*('[11]Discharge'!N17^N4))/100),((10^K4)*('[11]Discharge'!N17^N4))))))</f>
        <v>0.34503985051382674</v>
      </c>
      <c r="O19" s="105">
        <f t="shared" si="0"/>
        <v>10649.055498583515</v>
      </c>
      <c r="P19" s="85"/>
      <c r="Q19" s="44"/>
    </row>
    <row r="20" spans="2:17" ht="21.75">
      <c r="B20" s="68">
        <v>10</v>
      </c>
      <c r="C20" s="73">
        <f>IF('[11]Discharge'!C18=0,0,IF(TRIM('[11]Discharge'!C18)="","",IF(COUNT(O6)=0,"",IF(O6=1,(((10^K4)*('[11]Discharge'!C18^N4))/100),((10^K4)*('[11]Discharge'!C18^N4))))))</f>
        <v>11.011922631248623</v>
      </c>
      <c r="D20" s="73">
        <f>IF('[11]Discharge'!D18=0,0,IF(TRIM('[11]Discharge'!D18)="","",IF(COUNT(O6)=0,"",IF(O6=1,(((10^K4)*('[11]Discharge'!D18^N4))/100),((10^K4)*('[11]Discharge'!D18^N4))))))</f>
        <v>424.64085789532373</v>
      </c>
      <c r="E20" s="73">
        <f>IF('[11]Discharge'!E18=0,0,IF(TRIM('[11]Discharge'!E18)="","",IF(COUNT(O6)=0,"",IF(O6=1,(((10^K4)*('[11]Discharge'!E18^N4))/100),((10^K4)*('[11]Discharge'!E18^N4))))))</f>
        <v>67.89648108582777</v>
      </c>
      <c r="F20" s="73">
        <f>IF('[11]Discharge'!F18=0,0,IF(TRIM('[11]Discharge'!F18)="","",IF(COUNT(O6)=0,"",IF(O6=1,(((10^K4)*('[11]Discharge'!F18^N4))/100),((10^K4)*('[11]Discharge'!F18^N4))))))</f>
        <v>42.276686976655924</v>
      </c>
      <c r="G20" s="73">
        <f>IF('[11]Discharge'!G18=0,0,IF(TRIM('[11]Discharge'!G18)="","",IF(COUNT(O6)=0,"",IF(O6=1,(((10^K4)*('[11]Discharge'!G18^N4))/100),((10^K4)*('[11]Discharge'!G18^N4))))))</f>
        <v>903.5649725987251</v>
      </c>
      <c r="H20" s="73">
        <f>IF('[11]Discharge'!H18=0,0,IF(TRIM('[11]Discharge'!H18)="","",IF(COUNT(O6)=0,"",IF(O6=1,(((10^K4)*('[11]Discharge'!H18^N4))/100),((10^K4)*('[11]Discharge'!H18^N4))))))</f>
        <v>2434.476211709035</v>
      </c>
      <c r="I20" s="73">
        <f>IF('[11]Discharge'!I18=0,0,IF(TRIM('[11]Discharge'!I18)="","",IF(COUNT(O6)=0,"",IF(O6=1,(((10^K4)*('[11]Discharge'!I18^N4))/100),((10^K4)*('[11]Discharge'!I18^N4))))))</f>
        <v>5233.26313430413</v>
      </c>
      <c r="J20" s="73">
        <f>IF('[11]Discharge'!J18=0,0,IF(TRIM('[11]Discharge'!J18)="","",IF(COUNT(O6)=0,"",IF(O6=1,(((10^K4)*('[11]Discharge'!J18^N4))/100),((10^K4)*('[11]Discharge'!J18^N4))))))</f>
        <v>1135.8864285245224</v>
      </c>
      <c r="K20" s="73">
        <f>IF('[11]Discharge'!K18=0,0,IF(TRIM('[11]Discharge'!K18)="","",IF(COUNT(O6)=0,"",IF(O6=1,(((10^K4)*('[11]Discharge'!K18^N4))/100),((10^K4)*('[11]Discharge'!K18^N4))))))</f>
        <v>215.2360504085815</v>
      </c>
      <c r="L20" s="73">
        <f>IF('[11]Discharge'!L18=0,0,IF(TRIM('[11]Discharge'!L18)="","",IF(COUNT(O6)=0,"",IF(O6=1,(((10^K4)*('[11]Discharge'!L18^N4))/100),((10^K4)*('[11]Discharge'!L18^N4))))))</f>
        <v>50.97422742406857</v>
      </c>
      <c r="M20" s="73">
        <f>IF('[11]Discharge'!M18=0,0,IF(TRIM('[11]Discharge'!M18)="","",IF(COUNT(O6)=0,"",IF(O6=1,(((10^K4)*('[11]Discharge'!M18^N4))/100),((10^K4)*('[11]Discharge'!M18^N4))))))</f>
        <v>5.288797132993884</v>
      </c>
      <c r="N20" s="73">
        <f>IF('[11]Discharge'!N18=0,0,IF(TRIM('[11]Discharge'!N18)="","",IF(COUNT(O6)=0,"",IF(O6=1,(((10^K4)*('[11]Discharge'!N18^N4))/100),((10^K4)*('[11]Discharge'!N18^N4))))))</f>
        <v>0.15066792294475537</v>
      </c>
      <c r="O20" s="105">
        <f t="shared" si="0"/>
        <v>10524.666438614056</v>
      </c>
      <c r="P20" s="85"/>
      <c r="Q20" s="44"/>
    </row>
    <row r="21" spans="2:17" ht="21.75">
      <c r="B21" s="68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105"/>
      <c r="P21" s="85"/>
      <c r="Q21" s="44"/>
    </row>
    <row r="22" spans="2:17" ht="21.75">
      <c r="B22" s="68">
        <v>11</v>
      </c>
      <c r="C22" s="73">
        <f>IF('[11]Discharge'!C20=0,0,IF(TRIM('[11]Discharge'!C20)="","",IF(COUNT(O6)=0,"",IF(O6=1,(((10^K4)*('[11]Discharge'!C20^N4))/100),((10^K4)*('[11]Discharge'!C20^N4))))))</f>
        <v>11.011922631248623</v>
      </c>
      <c r="D22" s="73">
        <f>IF('[11]Discharge'!D20=0,0,IF(TRIM('[11]Discharge'!D20)="","",IF(COUNT(O6)=0,"",IF(O6=1,(((10^K4)*('[11]Discharge'!D20^N4))/100),((10^K4)*('[11]Discharge'!D20^N4))))))</f>
        <v>197.36849632181503</v>
      </c>
      <c r="E22" s="73">
        <f>IF('[11]Discharge'!E20=0,0,IF(TRIM('[11]Discharge'!E20)="","",IF(COUNT(O6)=0,"",IF(O6=1,(((10^K4)*('[11]Discharge'!E20^N4))/100),((10^K4)*('[11]Discharge'!E20^N4))))))</f>
        <v>44.40203045472615</v>
      </c>
      <c r="F22" s="73">
        <f>IF('[11]Discharge'!F20=0,0,IF(TRIM('[11]Discharge'!F20)="","",IF(COUNT(O6)=0,"",IF(O6=1,(((10^K4)*('[11]Discharge'!F20^N4))/100),((10^K4)*('[11]Discharge'!F20^N4))))))</f>
        <v>160.7021392776551</v>
      </c>
      <c r="G22" s="73">
        <f>IF('[11]Discharge'!G20=0,0,IF(TRIM('[11]Discharge'!G20)="","",IF(COUNT(O6)=0,"",IF(O6=1,(((10^K4)*('[11]Discharge'!G20^N4))/100),((10^K4)*('[11]Discharge'!G20^N4))))))</f>
        <v>344.3200360760188</v>
      </c>
      <c r="H22" s="73">
        <f>IF('[11]Discharge'!H20=0,0,IF(TRIM('[11]Discharge'!H20)="","",IF(COUNT(O6)=0,"",IF(O6=1,(((10^K4)*('[11]Discharge'!H20^N4))/100),((10^K4)*('[11]Discharge'!H20^N4))))))</f>
        <v>2689.2283622107716</v>
      </c>
      <c r="I22" s="73">
        <f>IF('[11]Discharge'!I20=0,0,IF(TRIM('[11]Discharge'!I20)="","",IF(COUNT(O6)=0,"",IF(O6=1,(((10^K4)*('[11]Discharge'!I20^N4))/100),((10^K4)*('[11]Discharge'!I20^N4))))))</f>
        <v>6688.408005913249</v>
      </c>
      <c r="J22" s="73">
        <f>IF('[11]Discharge'!J20=0,0,IF(TRIM('[11]Discharge'!J20)="","",IF(COUNT(O6)=0,"",IF(O6=1,(((10^K4)*('[11]Discharge'!J20^N4))/100),((10^K4)*('[11]Discharge'!J20^N4))))))</f>
        <v>813.5493125592502</v>
      </c>
      <c r="K22" s="73">
        <f>IF('[11]Discharge'!K20=0,0,IF(TRIM('[11]Discharge'!K20)="","",IF(COUNT(O6)=0,"",IF(O6=1,(((10^K4)*('[11]Discharge'!K20^N4))/100),((10^K4)*('[11]Discharge'!K20^N4))))))</f>
        <v>219.7797428842882</v>
      </c>
      <c r="L22" s="73">
        <f>IF('[11]Discharge'!L20=0,0,IF(TRIM('[11]Discharge'!L20)="","",IF(COUNT(O6)=0,"",IF(O6=1,(((10^K4)*('[11]Discharge'!L20^N4))/100),((10^K4)*('[11]Discharge'!L20^N4))))))</f>
        <v>46.56043756073339</v>
      </c>
      <c r="M22" s="73">
        <f>IF('[11]Discharge'!M20=0,0,IF(TRIM('[11]Discharge'!M20)="","",IF(COUNT(O6)=0,"",IF(O6=1,(((10^K4)*('[11]Discharge'!M20^N4))/100),((10^K4)*('[11]Discharge'!M20^N4))))))</f>
        <v>3.8127156003613516</v>
      </c>
      <c r="N22" s="73">
        <f>IF('[11]Discharge'!N20=0,0,IF(TRIM('[11]Discharge'!N20)="","",IF(COUNT(O6)=0,"",IF(O6=1,(((10^K4)*('[11]Discharge'!N20^N4))/100),((10^K4)*('[11]Discharge'!N20^N4))))))</f>
        <v>0.4596643300226072</v>
      </c>
      <c r="O22" s="105">
        <f t="shared" si="0"/>
        <v>11219.60286582014</v>
      </c>
      <c r="P22" s="85"/>
      <c r="Q22" s="44"/>
    </row>
    <row r="23" spans="2:17" ht="21.75">
      <c r="B23" s="68">
        <v>12</v>
      </c>
      <c r="C23" s="73">
        <f>IF('[11]Discharge'!C21=0,0,IF(TRIM('[11]Discharge'!C21)="","",IF(COUNT(O6)=0,"",IF(O6=1,(((10^K4)*('[11]Discharge'!C21^N4))/100),((10^K4)*('[11]Discharge'!C21^N4))))))</f>
        <v>9.600616128054709</v>
      </c>
      <c r="D23" s="73">
        <f>IF('[11]Discharge'!D21=0,0,IF(TRIM('[11]Discharge'!D21)="","",IF(COUNT(O6)=0,"",IF(O6=1,(((10^K4)*('[11]Discharge'!D21^N4))/100),((10^K4)*('[11]Discharge'!D21^N4))))))</f>
        <v>219.7797428842882</v>
      </c>
      <c r="E23" s="73">
        <f>IF('[11]Discharge'!E21=0,0,IF(TRIM('[11]Discharge'!E21)="","",IF(COUNT(O6)=0,"",IF(O6=1,(((10^K4)*('[11]Discharge'!E21^N4))/100),((10^K4)*('[11]Discharge'!E21^N4))))))</f>
        <v>24.13542031185256</v>
      </c>
      <c r="F23" s="73">
        <f>IF('[11]Discharge'!F21=0,0,IF(TRIM('[11]Discharge'!F21)="","",IF(COUNT(O6)=0,"",IF(O6=1,(((10^K4)*('[11]Discharge'!F21^N4))/100),((10^K4)*('[11]Discharge'!F21^N4))))))</f>
        <v>160.7021392776551</v>
      </c>
      <c r="G23" s="73">
        <f>IF('[11]Discharge'!G21=0,0,IF(TRIM('[11]Discharge'!G21)="","",IF(COUNT(O6)=0,"",IF(O6=1,(((10^K4)*('[11]Discharge'!G21^N4))/100),((10^K4)*('[11]Discharge'!G21^N4))))))</f>
        <v>234.03134020666295</v>
      </c>
      <c r="H23" s="73">
        <f>IF('[11]Discharge'!H21=0,0,IF(TRIM('[11]Discharge'!H21)="","",IF(COUNT(O6)=0,"",IF(O6=1,(((10^K4)*('[11]Discharge'!H21^N4))/100),((10^K4)*('[11]Discharge'!H21^N4))))))</f>
        <v>2187.9853287575083</v>
      </c>
      <c r="I23" s="73">
        <f>IF('[11]Discharge'!I21=0,0,IF(TRIM('[11]Discharge'!I21)="","",IF(COUNT(O6)=0,"",IF(O6=1,(((10^K4)*('[11]Discharge'!I21^N4))/100),((10^K4)*('[11]Discharge'!I21^N4))))))</f>
        <v>6720.58925348573</v>
      </c>
      <c r="J23" s="73">
        <f>IF('[11]Discharge'!J21=0,0,IF(TRIM('[11]Discharge'!J21)="","",IF(COUNT(O6)=0,"",IF(O6=1,(((10^K4)*('[11]Discharge'!J21^N4))/100),((10^K4)*('[11]Discharge'!J21^N4))))))</f>
        <v>755.2430160830222</v>
      </c>
      <c r="K23" s="73">
        <f>IF('[11]Discharge'!K21=0,0,IF(TRIM('[11]Discharge'!K21)="","",IF(COUNT(O6)=0,"",IF(O6=1,(((10^K4)*('[11]Discharge'!K21^N4))/100),((10^K4)*('[11]Discharge'!K21^N4))))))</f>
        <v>135.0987204817929</v>
      </c>
      <c r="L23" s="73">
        <f>IF('[11]Discharge'!L21=0,0,IF(TRIM('[11]Discharge'!L21)="","",IF(COUNT(O6)=0,"",IF(O6=1,(((10^K4)*('[11]Discharge'!L21^N4))/100),((10^K4)*('[11]Discharge'!L21^N4))))))</f>
        <v>60.41996089941333</v>
      </c>
      <c r="M23" s="73">
        <f>IF('[11]Discharge'!M21=0,0,IF(TRIM('[11]Discharge'!M21)="","",IF(COUNT(O6)=0,"",IF(O6=1,(((10^K4)*('[11]Discharge'!M21^N4))/100),((10^K4)*('[11]Discharge'!M21^N4))))))</f>
        <v>3.4971576742960075</v>
      </c>
      <c r="N23" s="73">
        <f>IF('[11]Discharge'!N21=0,0,IF(TRIM('[11]Discharge'!N21)="","",IF(COUNT(O6)=0,"",IF(O6=1,(((10^K4)*('[11]Discharge'!N21^N4))/100),((10^K4)*('[11]Discharge'!N21^N4))))))</f>
        <v>0.15066792294475537</v>
      </c>
      <c r="O23" s="105">
        <f t="shared" si="0"/>
        <v>10511.233364113219</v>
      </c>
      <c r="P23" s="85"/>
      <c r="Q23" s="44"/>
    </row>
    <row r="24" spans="2:17" ht="21.75">
      <c r="B24" s="68">
        <v>13</v>
      </c>
      <c r="C24" s="73">
        <f>IF('[11]Discharge'!C10=0,0,IF(TRIM('[11]Discharge'!C22)="","",IF(COUNT(O6)=0,"",IF(O6=1,(((10^K4)*('[11]Discharge'!C22^N4))/100),((10^K4)*('[11]Discharge'!C22^N4))))))</f>
        <v>8.447554967643033</v>
      </c>
      <c r="D24" s="73">
        <f>IF('[11]Discharge'!D22=0,0,IF(TRIM('[11]Discharge'!D22)="","",IF(COUNT(O6)=0,"",IF(O6=1,(((10^K4)*('[11]Discharge'!D22^N4))/100),((10^K4)*('[11]Discharge'!D22^N4))))))</f>
        <v>344.3200360760188</v>
      </c>
      <c r="E24" s="73">
        <f>IF('[11]Discharge'!E22=0,0,IF(TRIM('[11]Discharge'!E22)="","",IF(COUNT(O6)=0,"",IF(O6=1,(((10^K4)*('[11]Discharge'!E22^N4))/100),((10^K4)*('[11]Discharge'!E22^N4))))))</f>
        <v>16.31683566166622</v>
      </c>
      <c r="F24" s="73">
        <f>IF('[11]Discharge'!F22=0,0,IF(TRIM('[11]Discharge'!F22)="","",IF(COUNT(O6)=0,"",IF(O6=1,(((10^K4)*('[11]Discharge'!F22^N4))/100),((10^K4)*('[11]Discharge'!F22^N4))))))</f>
        <v>444.17653750196314</v>
      </c>
      <c r="G24" s="73">
        <f>IF('[11]Discharge'!G22=0,0,IF(TRIM('[11]Discharge'!G22)="","",IF(COUNT(O6)=0,"",IF(O6=1,(((10^K4)*('[11]Discharge'!G22^N4))/100),((10^K4)*('[11]Discharge'!G22^N4))))))</f>
        <v>206.24035522263813</v>
      </c>
      <c r="H24" s="73">
        <f>IF('[11]Discharge'!H22=0,0,IF(TRIM('[11]Discharge'!H22)="","",IF(COUNT(O6)=0,"",IF(O6=1,(((10^K4)*('[11]Discharge'!H22^N4))/100),((10^K4)*('[11]Discharge'!H22^N4))))))</f>
        <v>1710.4229048322345</v>
      </c>
      <c r="I24" s="73">
        <f>IF('[11]Discharge'!I22=0,0,IF(TRIM('[11]Discharge'!I22)="","",IF(COUNT(O6)=0,"",IF(O6=1,(((10^K4)*('[11]Discharge'!I22^N4))/100),((10^K4)*('[11]Discharge'!I22^N4))))))</f>
        <v>7032.029453254927</v>
      </c>
      <c r="J24" s="73">
        <f>IF('[11]Discharge'!J22=0,0,IF(TRIM('[11]Discharge'!J22)="","",IF(COUNT(O6)=0,"",IF(O6=1,(((10^K4)*('[11]Discharge'!J22^N4))/100),((10^K4)*('[11]Discharge'!J22^N4))))))</f>
        <v>670.4328231181102</v>
      </c>
      <c r="K24" s="73">
        <f>IF('[11]Discharge'!K22=0,0,IF(TRIM('[11]Discharge'!K22)="","",IF(COUNT(O6)=0,"",IF(O6=1,(((10^K4)*('[11]Discharge'!K22^N4))/100),((10^K4)*('[11]Discharge'!K22^N4))))))</f>
        <v>111.458964981742</v>
      </c>
      <c r="L24" s="73">
        <f>IF('[11]Discharge'!L22=0,0,IF(TRIM('[11]Discharge'!L22)="","",IF(COUNT(O6)=0,"",IF(O6=1,(((10^K4)*('[11]Discharge'!L22^N4))/100),((10^K4)*('[11]Discharge'!L22^N4))))))</f>
        <v>86.93582548581509</v>
      </c>
      <c r="M24" s="73">
        <f>IF('[11]Discharge'!M22=0,0,IF(TRIM('[11]Discharge'!M22)="","",IF(COUNT(O6)=0,"",IF(O6=1,(((10^K4)*('[11]Discharge'!M22^N4))/100),((10^K4)*('[11]Discharge'!M22^N4))))))</f>
        <v>2.8929236454102134</v>
      </c>
      <c r="N24" s="73">
        <f>IF('[11]Discharge'!N22=0,0,IF(TRIM('[11]Discharge'!N22)="","",IF(COUNT(O6)=0,"",IF(O6=1,(((10^K4)*('[11]Discharge'!N22^N4))/100),((10^K4)*('[11]Discharge'!N22^N4))))))</f>
        <v>0.5842979221373068</v>
      </c>
      <c r="O24" s="105">
        <f t="shared" si="0"/>
        <v>10634.258512670305</v>
      </c>
      <c r="P24" s="85"/>
      <c r="Q24" s="44"/>
    </row>
    <row r="25" spans="2:17" ht="21.75">
      <c r="B25" s="68">
        <v>14</v>
      </c>
      <c r="C25" s="73">
        <f>IF('[11]Discharge'!C10=0,0,IF(TRIM('[11]Discharge'!C23)="","",IF(COUNT(O6)=0,"",IF(O6=1,(((10^K4)*('[11]Discharge'!C23^N4))/100),((10^K4)*('[11]Discharge'!C23^N4))))))</f>
        <v>9.018187426813991</v>
      </c>
      <c r="D25" s="73">
        <f>IF('[11]Discharge'!D23=0,0,IF(TRIM('[11]Discharge'!D23)="","",IF(COUNT(O6)=0,"",IF(O6=1,(((10^K4)*('[11]Discharge'!D23^N4))/100),((10^K4)*('[11]Discharge'!D23^N4))))))</f>
        <v>1443.2232095360725</v>
      </c>
      <c r="E25" s="73">
        <f>IF('[11]Discharge'!E23=0,0,IF(TRIM('[11]Discharge'!E23)="","",IF(COUNT(O6)=0,"",IF(O6=1,(((10^K4)*('[11]Discharge'!E23^N4))/100),((10^K4)*('[11]Discharge'!E23^N4))))))</f>
        <v>15.387219128536394</v>
      </c>
      <c r="F25" s="73">
        <f>IF('[11]Discharge'!F23=0,0,IF(TRIM('[11]Discharge'!F23)="","",IF(COUNT(O6)=0,"",IF(O6=1,(((10^K4)*('[11]Discharge'!F23^N4))/100),((10^K4)*('[11]Discharge'!F23^N4))))))</f>
        <v>114.74633730279288</v>
      </c>
      <c r="G25" s="73">
        <f>IF('[11]Discharge'!G23=0,0,IF(TRIM('[11]Discharge'!G23)="","",IF(COUNT(O6)=0,"",IF(O6=1,(((10^K4)*('[11]Discharge'!G23^N4))/100),((10^K4)*('[11]Discharge'!G23^N4))))))</f>
        <v>206.24035522263813</v>
      </c>
      <c r="H25" s="73">
        <f>IF('[11]Discharge'!H23=0,0,IF(TRIM('[11]Discharge'!H23)="","",IF(COUNT(O6)=0,"",IF(O6=1,(((10^K4)*('[11]Discharge'!H23^N4))/100),((10^K4)*('[11]Discharge'!H23^N4))))))</f>
        <v>1017.6024569681241</v>
      </c>
      <c r="I25" s="73">
        <f>IF('[11]Discharge'!I23=0,0,IF(TRIM('[11]Discharge'!I23)="","",IF(COUNT(O6)=0,"",IF(O6=1,(((10^K4)*('[11]Discharge'!I23^N4))/100),((10^K4)*('[11]Discharge'!I23^N4))))))</f>
        <v>7308.215090592665</v>
      </c>
      <c r="J25" s="73">
        <f>IF('[11]Discharge'!J23=0,0,IF(TRIM('[11]Discharge'!J23)="","",IF(COUNT(O6)=0,"",IF(O6=1,(((10^K4)*('[11]Discharge'!J23^N4))/100),((10^K4)*('[11]Discharge'!J23^N4))))))</f>
        <v>600.362183875814</v>
      </c>
      <c r="K25" s="73">
        <f>IF('[11]Discharge'!K23=0,0,IF(TRIM('[11]Discharge'!K23)="","",IF(COUNT(O6)=0,"",IF(O6=1,(((10^K4)*('[11]Discharge'!K23^N4))/100),((10^K4)*('[11]Discharge'!K23^N4))))))</f>
        <v>118.06412459839653</v>
      </c>
      <c r="L25" s="73">
        <f>IF('[11]Discharge'!L23=0,0,IF(TRIM('[11]Discharge'!L23)="","",IF(COUNT(O6)=0,"",IF(O6=1,(((10^K4)*('[11]Discharge'!L23^N4))/100),((10^K4)*('[11]Discharge'!L23^N4))))))</f>
        <v>108.20232768194955</v>
      </c>
      <c r="M25" s="73">
        <f>IF('[11]Discharge'!M23=0,0,IF(TRIM('[11]Discharge'!M23)="","",IF(COUNT(O6)=0,"",IF(O6=1,(((10^K4)*('[11]Discharge'!M23^N4))/100),((10^K4)*('[11]Discharge'!M23^N4))))))</f>
        <v>4.469351379310546</v>
      </c>
      <c r="N25" s="73">
        <f>IF('[11]Discharge'!N23=0,0,IF(TRIM('[11]Discharge'!N23)="","",IF(COUNT(O6)=0,"",IF(O6=1,(((10^K4)*('[11]Discharge'!N23^N4))/100),((10^K4)*('[11]Discharge'!N23^N4))))))</f>
        <v>0.15066792294475537</v>
      </c>
      <c r="O25" s="105">
        <f t="shared" si="0"/>
        <v>10945.681511636056</v>
      </c>
      <c r="P25" s="85"/>
      <c r="Q25" s="44"/>
    </row>
    <row r="26" spans="2:17" ht="21.75">
      <c r="B26" s="68">
        <v>15</v>
      </c>
      <c r="C26" s="73">
        <f>IF('[11]Discharge'!C24=0,0,IF(TRIM('[11]Discharge'!C24)="","",IF(COUNT(O6)=0,"",IF(O6=1,(((10^K4)*('[11]Discharge'!C24^N4))/100),((10^K4)*('[11]Discharge'!C24^N4))))))</f>
        <v>9.600616128054709</v>
      </c>
      <c r="D26" s="73">
        <f>IF('[11]Discharge'!D24=0,0,IF(TRIM('[11]Discharge'!D24)="","",IF(COUNT(O6)=0,"",IF(O6=1,(((10^K4)*('[11]Discharge'!D24^N4))/100),((10^K4)*('[11]Discharge'!D24^N4))))))</f>
        <v>1269.573075834644</v>
      </c>
      <c r="E26" s="73">
        <f>IF('[11]Discharge'!E24=0,0,IF(TRIM('[11]Discharge'!E24)="","",IF(COUNT(O6)=0,"",IF(O6=1,(((10^K4)*('[11]Discharge'!E24^N4))/100),((10^K4)*('[11]Discharge'!E24^N4))))))</f>
        <v>11.849161042737936</v>
      </c>
      <c r="F26" s="73">
        <f>IF('[11]Discharge'!F24=0,0,IF(TRIM('[11]Discharge'!F24)="","",IF(COUNT(O6)=0,"",IF(O6=1,(((10^K4)*('[11]Discharge'!F24^N4))/100),((10^K4)*('[11]Discharge'!F24^N4))))))</f>
        <v>98.90634852237069</v>
      </c>
      <c r="G26" s="73">
        <f>IF('[11]Discharge'!G24=0,0,IF(TRIM('[11]Discharge'!G24)="","",IF(COUNT(O6)=0,"",IF(O6=1,(((10^K4)*('[11]Discharge'!G24^N4))/100),((10^K4)*('[11]Discharge'!G24^N4))))))</f>
        <v>86.93582548581509</v>
      </c>
      <c r="H26" s="73">
        <f>IF('[11]Discharge'!H24=0,0,IF(TRIM('[11]Discharge'!H24)="","",IF(COUNT(O6)=0,"",IF(O6=1,(((10^K4)*('[11]Discharge'!H24^N4))/100),((10^K4)*('[11]Discharge'!H24^N4))))))</f>
        <v>1466.9093672301997</v>
      </c>
      <c r="I26" s="73">
        <f>IF('[11]Discharge'!I24=0,0,IF(TRIM('[11]Discharge'!I24)="","",IF(COUNT(O6)=0,"",IF(O6=1,(((10^K4)*('[11]Discharge'!I24^N4))/100),((10^K4)*('[11]Discharge'!I24^N4))))))</f>
        <v>6992.853082416008</v>
      </c>
      <c r="J26" s="73">
        <f>IF('[11]Discharge'!J24=0,0,IF(TRIM('[11]Discharge'!J24)="","",IF(COUNT(O6)=0,"",IF(O6=1,(((10^K4)*('[11]Discharge'!J24^N4))/100),((10^K4)*('[11]Discharge'!J24^N4))))))</f>
        <v>646.8016426420077</v>
      </c>
      <c r="K26" s="73">
        <f>IF('[11]Discharge'!K24=0,0,IF(TRIM('[11]Discharge'!K24)="","",IF(COUNT(O6)=0,"",IF(O6=1,(((10^K4)*('[11]Discharge'!K24^N4))/100),((10^K4)*('[11]Discharge'!K24^N4))))))</f>
        <v>89.88197437635192</v>
      </c>
      <c r="L26" s="73">
        <f>IF('[11]Discharge'!L24=0,0,IF(TRIM('[11]Discharge'!L24)="","",IF(COUNT(O6)=0,"",IF(O6=1,(((10^K4)*('[11]Discharge'!L24^N4))/100),((10^K4)*('[11]Discharge'!L24^N4))))))</f>
        <v>70.44994553859641</v>
      </c>
      <c r="M26" s="73">
        <f>IF('[11]Discharge'!M24=0,0,IF(TRIM('[11]Discharge'!M24)="","",IF(COUNT(O6)=0,"",IF(O6=1,(((10^K4)*('[11]Discharge'!M24^N4))/100),((10^K4)*('[11]Discharge'!M24^N4))))))</f>
        <v>4.469351379310546</v>
      </c>
      <c r="N26" s="73">
        <f>IF('[11]Discharge'!N24=0,0,IF(TRIM('[11]Discharge'!N24)="","",IF(COUNT(O6)=0,"",IF(O6=1,(((10^K4)*('[11]Discharge'!N24^N4))/100),((10^K4)*('[11]Discharge'!N24^N4))))))</f>
        <v>0.4596643300226072</v>
      </c>
      <c r="O26" s="105">
        <f t="shared" si="0"/>
        <v>10748.690054926117</v>
      </c>
      <c r="P26" s="85"/>
      <c r="Q26" s="44"/>
    </row>
    <row r="27" spans="2:17" ht="21.75">
      <c r="B27" s="68">
        <v>16</v>
      </c>
      <c r="C27" s="73">
        <f>IF('[11]Discharge'!C25=0,0,IF(TRIM('[11]Discharge'!C25)="","",IF(COUNT(O6)=0,"",IF(O6=1,(((10^K4)*('[11]Discharge'!C25^N4))/100),((10^K4)*('[11]Discharge'!C25^N4))))))</f>
        <v>19.207912384004185</v>
      </c>
      <c r="D27" s="73">
        <f>IF('[11]Discharge'!D25=0,0,IF(TRIM('[11]Discharge'!D25)="","",IF(COUNT(O6)=0,"",IF(O6=1,(((10^K4)*('[11]Discharge'!D25^N4))/100),((10^K4)*('[11]Discharge'!D25^N4))))))</f>
        <v>745.6609761321267</v>
      </c>
      <c r="E27" s="73">
        <f>IF('[11]Discharge'!E25=0,0,IF(TRIM('[11]Discharge'!E25)="","",IF(COUNT(O6)=0,"",IF(O6=1,(((10^K4)*('[11]Discharge'!E25^N4))/100),((10^K4)*('[11]Discharge'!E25^N4))))))</f>
        <v>3.8127156003613516</v>
      </c>
      <c r="F27" s="73">
        <f>IF('[11]Discharge'!F25=0,0,IF(TRIM('[11]Discharge'!F25)="","",IF(COUNT(O6)=0,"",IF(O6=1,(((10^K4)*('[11]Discharge'!F25^N4))/100),((10^K4)*('[11]Discharge'!F25^N4))))))</f>
        <v>108.20232768194955</v>
      </c>
      <c r="G27" s="73">
        <f>IF('[11]Discharge'!G25=0,0,IF(TRIM('[11]Discharge'!G25)="","",IF(COUNT(O6)=0,"",IF(O6=1,(((10^K4)*('[11]Discharge'!G25^N4))/100),((10^K4)*('[11]Discharge'!G25^N4))))))</f>
        <v>57.99052620349583</v>
      </c>
      <c r="H27" s="73">
        <f>IF('[11]Discharge'!H25=0,0,IF(TRIM('[11]Discharge'!H25)="","",IF(COUNT(O6)=0,"",IF(O6=1,(((10^K4)*('[11]Discharge'!H25^N4))/100),((10^K4)*('[11]Discharge'!H25^N4))))))</f>
        <v>1825.658777401398</v>
      </c>
      <c r="I27" s="73">
        <f>IF('[11]Discharge'!I25=0,0,IF(TRIM('[11]Discharge'!I25)="","",IF(COUNT(O6)=0,"",IF(O6=1,(((10^K4)*('[11]Discharge'!I25^N4))/100),((10^K4)*('[11]Discharge'!I25^N4))))))</f>
        <v>8487.932850282947</v>
      </c>
      <c r="J27" s="73">
        <f>IF('[11]Discharge'!J25=0,0,IF(TRIM('[11]Discharge'!J25)="","",IF(COUNT(O6)=0,"",IF(O6=1,(((10^K4)*('[11]Discharge'!J25^N4))/100),((10^K4)*('[11]Discharge'!J25^N4))))))</f>
        <v>608.0249940694171</v>
      </c>
      <c r="K27" s="73">
        <f>IF('[11]Discharge'!K25=0,0,IF(TRIM('[11]Discharge'!K25)="","",IF(COUNT(O6)=0,"",IF(O6=1,(((10^K4)*('[11]Discharge'!K25^N4))/100),((10^K4)*('[11]Discharge'!K25^N4))))))</f>
        <v>84.02128248074771</v>
      </c>
      <c r="L27" s="73">
        <f>IF('[11]Discharge'!L25=0,0,IF(TRIM('[11]Discharge'!L25)="","",IF(COUNT(O6)=0,"",IF(O6=1,(((10^K4)*('[11]Discharge'!L25^N4))/100),((10^K4)*('[11]Discharge'!L25^N4))))))</f>
        <v>48.751347837517685</v>
      </c>
      <c r="M27" s="73">
        <f>IF('[11]Discharge'!M25=0,0,IF(TRIM('[11]Discharge'!M25)="","",IF(COUNT(O6)=0,"",IF(O6=1,(((10^K4)*('[11]Discharge'!M25^N4))/100),((10^K4)*('[11]Discharge'!M25^N4))))))</f>
        <v>2.604874617505657</v>
      </c>
      <c r="N27" s="73">
        <f>IF('[11]Discharge'!N25=0,0,IF(TRIM('[11]Discharge'!N25)="","",IF(COUNT(O6)=0,"",IF(O6=1,(((10^K4)*('[11]Discharge'!N25^N4))/100),((10^K4)*('[11]Discharge'!N25^N4))))))</f>
        <v>0.11068454168432572</v>
      </c>
      <c r="O27" s="105">
        <f t="shared" si="0"/>
        <v>11991.979269233156</v>
      </c>
      <c r="P27" s="85"/>
      <c r="Q27" s="44"/>
    </row>
    <row r="28" spans="2:17" ht="21.75">
      <c r="B28" s="68">
        <v>17</v>
      </c>
      <c r="C28" s="73">
        <f>IF('[11]Discharge'!C26=0,0,IF(TRIM('[11]Discharge'!C26)="","",IF(COUNT(O6)=0,"",IF(O6=1,(((10^K4)*('[11]Discharge'!C26^N4))/100),((10^K4)*('[11]Discharge'!C26^N4))))))</f>
        <v>28.059473603138496</v>
      </c>
      <c r="D28" s="73">
        <f>IF('[11]Discharge'!D26=0,0,IF(TRIM('[11]Discharge'!D26)="","",IF(COUNT(O6)=0,"",IF(O6=1,(((10^K4)*('[11]Discharge'!D26^N4))/100),((10^K4)*('[11]Discharge'!D26^N4))))))</f>
        <v>350.2393793638224</v>
      </c>
      <c r="E28" s="73">
        <f>IF('[11]Discharge'!E26=0,0,IF(TRIM('[11]Discharge'!E26)="","",IF(COUNT(O6)=0,"",IF(O6=1,(((10^K4)*('[11]Discharge'!E26^N4))/100),((10^K4)*('[11]Discharge'!E26^N4))))))</f>
        <v>4.8099512051857465</v>
      </c>
      <c r="F28" s="73">
        <f>IF('[11]Discharge'!F26=0,0,IF(TRIM('[11]Discharge'!F26)="","",IF(COUNT(O6)=0,"",IF(O6=1,(((10^K4)*('[11]Discharge'!F26^N4))/100),((10^K4)*('[11]Discharge'!F26^N4))))))</f>
        <v>50.97422742406857</v>
      </c>
      <c r="G28" s="73">
        <f>IF('[11]Discharge'!G26=0,0,IF(TRIM('[11]Discharge'!G26)="","",IF(COUNT(O6)=0,"",IF(O6=1,(((10^K4)*('[11]Discharge'!G26^N4))/100),((10^K4)*('[11]Discharge'!G26^N4))))))</f>
        <v>114.74633730279288</v>
      </c>
      <c r="H28" s="73">
        <f>IF('[11]Discharge'!H26=0,0,IF(TRIM('[11]Discharge'!H26)="","",IF(COUNT(O6)=0,"",IF(O6=1,(((10^K4)*('[11]Discharge'!H26^N4))/100),((10^K4)*('[11]Discharge'!H26^N4))))))</f>
        <v>7587.781604451051</v>
      </c>
      <c r="I28" s="73">
        <f>IF('[11]Discharge'!I26=0,0,IF(TRIM('[11]Discharge'!I26)="","",IF(COUNT(O6)=0,"",IF(O6=1,(((10^K4)*('[11]Discharge'!I26^N4))/100),((10^K4)*('[11]Discharge'!I26^N4))))))</f>
        <v>6953.746810622977</v>
      </c>
      <c r="J28" s="73">
        <f>IF('[11]Discharge'!J26=0,0,IF(TRIM('[11]Discharge'!J26)="","",IF(COUNT(O6)=0,"",IF(O6=1,(((10^K4)*('[11]Discharge'!J26^N4))/100),((10^K4)*('[11]Discharge'!J26^N4))))))</f>
        <v>437.63343594413413</v>
      </c>
      <c r="K28" s="73">
        <f>IF('[11]Discharge'!K26=0,0,IF(TRIM('[11]Discharge'!K26)="","",IF(COUNT(O6)=0,"",IF(O6=1,(((10^K4)*('[11]Discharge'!K26^N4))/100),((10^K4)*('[11]Discharge'!K26^N4))))))</f>
        <v>81.13873589010461</v>
      </c>
      <c r="L28" s="73">
        <f>IF('[11]Discharge'!L26=0,0,IF(TRIM('[11]Discharge'!L26)="","",IF(COUNT(O6)=0,"",IF(O6=1,(((10^K4)*('[11]Discharge'!L26^N4))/100),((10^K4)*('[11]Discharge'!L26^N4))))))</f>
        <v>48.751347837517685</v>
      </c>
      <c r="M28" s="73">
        <f>IF('[11]Discharge'!M26=0,0,IF(TRIM('[11]Discharge'!M26)="","",IF(COUNT(O6)=0,"",IF(O6=1,(((10^K4)*('[11]Discharge'!M26^N4))/100),((10^K4)*('[11]Discharge'!M26^N4))))))</f>
        <v>2.8929236454102134</v>
      </c>
      <c r="N28" s="73">
        <f>IF('[11]Discharge'!N26=0,0,IF(TRIM('[11]Discharge'!N26)="","",IF(COUNT(O6)=0,"",IF(O6=1,(((10^K4)*('[11]Discharge'!N26^N4))/100),((10^K4)*('[11]Discharge'!N26^N4))))))</f>
        <v>0.11068454168432572</v>
      </c>
      <c r="O28" s="105">
        <f t="shared" si="0"/>
        <v>15660.884911831885</v>
      </c>
      <c r="P28" s="85"/>
      <c r="Q28" s="44"/>
    </row>
    <row r="29" spans="2:17" ht="21.75">
      <c r="B29" s="68">
        <v>18</v>
      </c>
      <c r="C29" s="73">
        <f>IF('[11]Discharge'!C27=0,0,IF(TRIM('[11]Discharge'!C27)="","",IF(COUNT(O6)=0,"",IF(O6=1,(((10^K4)*('[11]Discharge'!C27^N4))/100),((10^K4)*('[11]Discharge'!C27^N4))))))</f>
        <v>22.87006343897337</v>
      </c>
      <c r="D29" s="73">
        <f>IF('[11]Discharge'!D27=0,0,IF(TRIM('[11]Discharge'!D27)="","",IF(COUNT(O6)=0,"",IF(O6=1,(((10^K4)*('[11]Discharge'!D27^N4))/100),((10^K4)*('[11]Discharge'!D27^N4))))))</f>
        <v>344.3200360760188</v>
      </c>
      <c r="E29" s="73">
        <f>IF('[11]Discharge'!E27=0,0,IF(TRIM('[11]Discharge'!E27)="","",IF(COUNT(O6)=0,"",IF(O6=1,(((10^K4)*('[11]Discharge'!E27^N4))/100),((10^K4)*('[11]Discharge'!E27^N4))))))</f>
        <v>17.263718342668955</v>
      </c>
      <c r="F29" s="73">
        <f>IF('[11]Discharge'!F27=0,0,IF(TRIM('[11]Discharge'!F27)="","",IF(COUNT(O6)=0,"",IF(O6=1,(((10^K4)*('[11]Discharge'!F27^N4))/100),((10^K4)*('[11]Discharge'!F27^N4))))))</f>
        <v>84.02128248074771</v>
      </c>
      <c r="G29" s="73">
        <f>IF('[11]Discharge'!G27=0,0,IF(TRIM('[11]Discharge'!G27)="","",IF(COUNT(O6)=0,"",IF(O6=1,(((10^K4)*('[11]Discharge'!G27^N4))/100),((10^K4)*('[11]Discharge'!G27^N4))))))</f>
        <v>131.6333437667275</v>
      </c>
      <c r="H29" s="73">
        <f>IF('[11]Discharge'!H27=0,0,IF(TRIM('[11]Discharge'!H27)="","",IF(COUNT(O6)=0,"",IF(O6=1,(((10^K4)*('[11]Discharge'!H27^N4))/100),((10^K4)*('[11]Discharge'!H27^N4))))))</f>
        <v>9119.893970324118</v>
      </c>
      <c r="I29" s="73">
        <f>IF('[11]Discharge'!I27=0,0,IF(TRIM('[11]Discharge'!I27)="","",IF(COUNT(O6)=0,"",IF(O6=1,(((10^K4)*('[11]Discharge'!I27^N4))/100),((10^K4)*('[11]Discharge'!I27^N4))))))</f>
        <v>5085.29687106851</v>
      </c>
      <c r="J29" s="73">
        <f>IF('[11]Discharge'!J27=0,0,IF(TRIM('[11]Discharge'!J27)="","",IF(COUNT(O6)=0,"",IF(O6=1,(((10^K4)*('[11]Discharge'!J27^N4))/100),((10^K4)*('[11]Discharge'!J27^N4))))))</f>
        <v>555.0449338294682</v>
      </c>
      <c r="K29" s="73">
        <f>IF('[11]Discharge'!K27=0,0,IF(TRIM('[11]Discharge'!K27)="","",IF(COUNT(O6)=0,"",IF(O6=1,(((10^K4)*('[11]Discharge'!K27^N4))/100),((10^K4)*('[11]Discharge'!K27^N4))))))</f>
        <v>81.13873589010461</v>
      </c>
      <c r="L29" s="73">
        <f>IF('[11]Discharge'!L27=0,0,IF(TRIM('[11]Discharge'!L27)="","",IF(COUNT(O6)=0,"",IF(O6=1,(((10^K4)*('[11]Discharge'!L27^N4))/100),((10^K4)*('[11]Discharge'!L27^N4))))))</f>
        <v>48.751347837517685</v>
      </c>
      <c r="M29" s="73">
        <f>IF('[11]Discharge'!M27=0,0,IF(TRIM('[11]Discharge'!M27)="","",IF(COUNT(O6)=0,"",IF(O6=1,(((10^K4)*('[11]Discharge'!M27^N4))/100),((10^K4)*('[11]Discharge'!M27^N4))))))</f>
        <v>2.3266795965954263</v>
      </c>
      <c r="N29" s="73">
        <f>IF('[11]Discharge'!N27=0,0,IF(TRIM('[11]Discharge'!N27)="","",IF(COUNT(O6)=0,"",IF(O6=1,(((10^K4)*('[11]Discharge'!N27^N4))/100),((10^K4)*('[11]Discharge'!N27^N4))))))</f>
        <v>0.11068454168432572</v>
      </c>
      <c r="O29" s="105">
        <f t="shared" si="0"/>
        <v>15492.671667193134</v>
      </c>
      <c r="P29" s="85"/>
      <c r="Q29" s="44"/>
    </row>
    <row r="30" spans="2:17" ht="21.75">
      <c r="B30" s="68">
        <v>19</v>
      </c>
      <c r="C30" s="73">
        <f>IF('[11]Discharge'!C28=0,0,IF(TRIM('[11]Discharge'!C28)="","",IF(COUNT(O6)=0,"",IF(O6=1,(((10^K4)*('[11]Discharge'!C28^N4))/100),((10^K4)*('[11]Discharge'!C28^N4))))))</f>
        <v>11.849161042737936</v>
      </c>
      <c r="D30" s="73">
        <f>IF('[11]Discharge'!D28=0,0,IF(TRIM('[11]Discharge'!D28)="","",IF(COUNT(O6)=0,"",IF(O6=1,(((10^K4)*('[11]Discharge'!D28^N4))/100),((10^K4)*('[11]Discharge'!D28^N4))))))</f>
        <v>210.7228433455452</v>
      </c>
      <c r="E30" s="73">
        <f>IF('[11]Discharge'!E28=0,0,IF('[11]Discharge'!E28=0,0,IF(TRIM('[11]Discharge'!E28)="","",IF(COUNT(O6)=0,"",IF(O6=1,(((10^K4)*('[11]Discharge'!E28^N4))/100),((10^K4)*('[11]Discharge'!E28^N4)))))))</f>
        <v>14.475237477044887</v>
      </c>
      <c r="F30" s="73">
        <f>IF('[11]Discharge'!F28=0,0,IF(TRIM('[11]Discharge'!F28)="","",IF(COUNT(O6)=0,"",IF(O6=1,(((10^K4)*('[11]Discharge'!F28^N4))/100),((10^K4)*('[11]Discharge'!F28^N4))))))</f>
        <v>62.88106331685974</v>
      </c>
      <c r="G30" s="73">
        <f>IF('[11]Discharge'!G28=0,0,IF(TRIM('[11]Discharge'!G28)="","",IF(COUNT(O6)=0,"",IF(O6=1,(((10^K4)*('[11]Discharge'!G28^N4))/100),((10^K4)*('[11]Discharge'!G28^N4))))))</f>
        <v>98.90634852237069</v>
      </c>
      <c r="H30" s="73">
        <f>IF('[11]Discharge'!H28=0,0,IF(TRIM('[11]Discharge'!H28)="","",IF(COUNT(O6)=0,"",IF(O6=1,(((10^K4)*('[11]Discharge'!H28^N4))/100),((10^K4)*('[11]Discharge'!H28^N4))))))</f>
        <v>8239.245715608353</v>
      </c>
      <c r="I30" s="73">
        <f>IF('[11]Discharge'!I28=0,0,IF(TRIM('[11]Discharge'!I28)="","",IF(COUNT(O6)=0,"",IF(O6=1,(((10^K4)*('[11]Discharge'!I28^N4))/100),((10^K4)*('[11]Discharge'!I28^N4))))))</f>
        <v>3478.6392494051947</v>
      </c>
      <c r="J30" s="73">
        <f>IF('[11]Discharge'!J28=0,0,IF(TRIM('[11]Discharge'!J28)="","",IF(COUNT(O6)=0,"",IF(O6=1,(((10^K4)*('[11]Discharge'!J28^N4))/100),((10^K4)*('[11]Discharge'!J28^N4))))))</f>
        <v>405.38862326536616</v>
      </c>
      <c r="K30" s="73">
        <f>IF('[11]Discharge'!K28=0,0,IF(TRIM('[11]Discharge'!K28)="","",IF(COUNT(O6)=0,"",IF(O6=1,(((10^K4)*('[11]Discharge'!K28^N4))/100),((10^K4)*('[11]Discharge'!K28^N4))))))</f>
        <v>67.89648108582777</v>
      </c>
      <c r="L30" s="73">
        <f>IF('[11]Discharge'!L28=0,0,IF(TRIM('[11]Discharge'!L28)="","",IF(COUNT(O6)=0,"",IF(O6=1,(((10^K4)*('[11]Discharge'!L28^N4))/100),((10^K4)*('[11]Discharge'!L28^N4))))))</f>
        <v>57.99052620349583</v>
      </c>
      <c r="M30" s="73">
        <f>IF('[11]Discharge'!M28=0,0,IF(TRIM('[11]Discharge'!M28)="","",IF(COUNT(O6)=0,"",IF(O6=1,(((10^K4)*('[11]Discharge'!M28^N4))/100),((10^K4)*('[11]Discharge'!M28^N4))))))</f>
        <v>2.8929236454102134</v>
      </c>
      <c r="N30" s="73">
        <f>IF('[11]Discharge'!N28=0,0,IF(TRIM('[11]Discharge'!N28)="","",IF(COUNT(O6)=0,"",IF(O6=1,(((10^K4)*('[11]Discharge'!N28^N4))/100),((10^K4)*('[11]Discharge'!N28^N4))))))</f>
        <v>0.7479078809742467</v>
      </c>
      <c r="O30" s="105">
        <f t="shared" si="0"/>
        <v>12651.636080799177</v>
      </c>
      <c r="P30" s="85"/>
      <c r="Q30" s="44"/>
    </row>
    <row r="31" spans="2:17" ht="21.75">
      <c r="B31" s="68">
        <v>20</v>
      </c>
      <c r="C31" s="73">
        <f>IF('[11]Discharge'!C29=0,0,IF(TRIM('[11]Discharge'!C29)="","",IF(COUNT(O6)=0,"",IF(O6=1,(((10^K4)*('[11]Discharge'!C29^N4))/100),((10^K4)*('[11]Discharge'!C29^N4))))))</f>
        <v>11.011922631248623</v>
      </c>
      <c r="D31" s="73">
        <f>IF('[11]Discharge'!D29=0,0,IF(TRIM('[11]Discharge'!D29)="","",IF(COUNT(O6)=0,"",IF(O6=1,(((10^K4)*('[11]Discharge'!D29^N4))/100),((10^K4)*('[11]Discharge'!D29^N4))))))</f>
        <v>98.90634852237069</v>
      </c>
      <c r="E31" s="73">
        <f>IF('[11]Discharge'!E29=0,0,IF(TRIM('[11]Discharge'!E29)="","",IF(COUNT(O6)=0,"",IF(O6=1,(((10^K4)*('[11]Discharge'!E29^N4))/100),((10^K4)*('[11]Discharge'!E29^N4))))))</f>
        <v>8.447554967643033</v>
      </c>
      <c r="F31" s="73">
        <f>IF('[11]Discharge'!F29=0,0,IF(TRIM('[11]Discharge'!F29)="","",IF(COUNT(O6)=0,"",IF(O6=1,(((10^K4)*('[11]Discharge'!F29^N4))/100),((10^K4)*('[11]Discharge'!F29^N4))))))</f>
        <v>36.105091397637885</v>
      </c>
      <c r="G31" s="73">
        <f>IF('[11]Discharge'!G29=0,0,IF(TRIM('[11]Discharge'!G29)="","",IF(COUNT(O6)=0,"",IF(O6=1,(((10^K4)*('[11]Discharge'!G29^N4))/100),((10^K4)*('[11]Discharge'!G29^N4))))))</f>
        <v>192.97961961697823</v>
      </c>
      <c r="H31" s="73">
        <f>IF('[11]Discharge'!H29=0,0,IF(TRIM('[11]Discharge'!H29)="","",IF(COUNT(O6)=0,"",IF(O6=1,(((10^K4)*('[11]Discharge'!H29^N4))/100),((10^K4)*('[11]Discharge'!H29^N4))))))</f>
        <v>6243.104176680551</v>
      </c>
      <c r="I31" s="73">
        <f>IF('[11]Discharge'!I29=0,0,IF(TRIM('[11]Discharge'!I29)="","",IF(COUNT(O6)=0,"",IF(O6=1,(((10^K4)*('[11]Discharge'!I29^N4))/100),((10^K4)*('[11]Discharge'!I29^N4))))))</f>
        <v>2338.6774457769407</v>
      </c>
      <c r="J31" s="73">
        <f>IF('[11]Discharge'!J29=0,0,IF(TRIM('[11]Discharge'!J29)="","",IF(COUNT(O6)=0,"",IF(O6=1,(((10^K4)*('[11]Discharge'!J29^N4))/100),((10^K4)*('[11]Discharge'!J29^N4))))))</f>
        <v>374.23666490828936</v>
      </c>
      <c r="K31" s="73">
        <f>IF('[11]Discharge'!K29=0,0,IF(TRIM('[11]Discharge'!K29)="","",IF(COUNT(O6)=0,"",IF(O6=1,(((10^K4)*('[11]Discharge'!K29^N4))/100),((10^K4)*('[11]Discharge'!K29^N4))))))</f>
        <v>53.22856703068091</v>
      </c>
      <c r="L31" s="73">
        <f>IF('[11]Discharge'!L29=0,0,IF(TRIM('[11]Discharge'!L29)="","",IF(COUNT(O6)=0,"",IF(O6=1,(((10^K4)*('[11]Discharge'!L29^N4))/100),((10^K4)*('[11]Discharge'!L29^N4))))))</f>
        <v>65.37338135903204</v>
      </c>
      <c r="M31" s="73">
        <f>IF('[11]Discharge'!M29=0,0,IF(TRIM('[11]Discharge'!M29)="","",IF(COUNT(O6)=0,"",IF(O6=1,(((10^K4)*('[11]Discharge'!M29^N4))/100),((10^K4)*('[11]Discharge'!M29^N4))))))</f>
        <v>2.604874617505657</v>
      </c>
      <c r="N31" s="73">
        <f>IF('[11]Discharge'!N29=0,0,IF(TRIM('[11]Discharge'!N29)="","",IF(COUNT(O6)=0,"",IF(O6=1,(((10^K4)*('[11]Discharge'!N29^N4))/100),((10^K4)*('[11]Discharge'!N29^N4))))))</f>
        <v>0.6501</v>
      </c>
      <c r="O31" s="105">
        <f t="shared" si="0"/>
        <v>9425.325747508878</v>
      </c>
      <c r="P31" s="85"/>
      <c r="Q31" s="44"/>
    </row>
    <row r="32" spans="2:17" ht="21.75">
      <c r="B32" s="68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105"/>
      <c r="P32" s="85"/>
      <c r="Q32" s="44"/>
    </row>
    <row r="33" spans="2:17" ht="21.75">
      <c r="B33" s="68">
        <v>21</v>
      </c>
      <c r="C33" s="73">
        <f>IF('[11]Discharge'!C31=0,0,IF(TRIM('[11]Discharge'!C31)="","",IF(COUNT(O6)=0,"",IF(O6=1,(((10^K4)*('[11]Discharge'!C31^N4))/100),((10^K4)*('[11]Discharge'!C31^N4))))))</f>
        <v>15.387219128536394</v>
      </c>
      <c r="D33" s="73">
        <f>IF('[11]Discharge'!D31=0,0,IF(TRIM('[11]Discharge'!D31)="","",IF(COUNT(O6)=0,"",IF(O6=1,(((10^K4)*('[11]Discharge'!D31^N4))/100),((10^K4)*('[11]Discharge'!D31^N4))))))</f>
        <v>50.97422742406857</v>
      </c>
      <c r="E33" s="73">
        <f>IF('[11]Discharge'!E31=0,0,IF(TRIM('[11]Discharge'!E31)="","",IF(COUNT(O6)=0,"",IF(O6=1,(((10^K4)*('[11]Discharge'!E31^N4))/100),((10^K4)*('[11]Discharge'!E31^N4))))))</f>
        <v>8.447554967643033</v>
      </c>
      <c r="F33" s="73">
        <f>IF('[11]Discharge'!F31=0,0,IF(TRIM('[11]Discharge'!F31)="","",IF(COUNT(O6)=0,"",IF(O6=1,(((10^K4)*('[11]Discharge'!F31^N4))/100),((10^K4)*('[11]Discharge'!F31^N4))))))</f>
        <v>70.44994553859641</v>
      </c>
      <c r="G33" s="73">
        <f>IF('[11]Discharge'!G31=0,0,IF(TRIM('[11]Discharge'!G31)="","",IF(COUNT(O6)=0,"",IF(O6=1,(((10^K4)*('[11]Discharge'!G31^N4))/100),((10^K4)*('[11]Discharge'!G31^N4))))))</f>
        <v>98.90634852237069</v>
      </c>
      <c r="H33" s="73">
        <f>IF('[11]Discharge'!H31=0,0,IF(TRIM('[11]Discharge'!H31)="","",IF(COUNT(O6)=0,"",IF(O6=1,(((10^K4)*('[11]Discharge'!H31^N4))/100),((10^K4)*('[11]Discharge'!H31^N4))))))</f>
        <v>4649.645991187797</v>
      </c>
      <c r="I33" s="73">
        <f>IF('[11]Discharge'!I31=0,0,IF(TRIM('[11]Discharge'!I31)="","",IF(COUNT(O6)=0,"",IF(O6=1,(((10^K4)*('[11]Discharge'!I31^N4))/100),((10^K4)*('[11]Discharge'!I31^N4))))))</f>
        <v>2132.309496186436</v>
      </c>
      <c r="J33" s="73">
        <f>IF('[11]Discharge'!J31=0,0,IF(TRIM('[11]Discharge'!J31)="","",IF(COUNT(O6)=0,"",IF(O6=1,(((10^K4)*('[11]Discharge'!J31^N4))/100),((10^K4)*('[11]Discharge'!J31^N4))))))</f>
        <v>263.8354406974012</v>
      </c>
      <c r="K33" s="73">
        <f>IF('[11]Discharge'!K31=0,0,IF(TRIM('[11]Discharge'!K31)="","",IF(COUNT(O6)=0,"",IF(O6=1,(((10^K4)*('[11]Discharge'!K31^N4))/100),((10^K4)*('[11]Discharge'!K31^N4))))))</f>
        <v>34.11822440308734</v>
      </c>
      <c r="L33" s="73">
        <f>IF('[11]Discharge'!L31=0,0,IF(TRIM('[11]Discharge'!L31)="","",IF(COUNT(O6)=0,"",IF(O6=1,(((10^K4)*('[11]Discharge'!L31^N4))/100),((10^K4)*('[11]Discharge'!L31^N4))))))</f>
        <v>73.033373668401</v>
      </c>
      <c r="M33" s="73">
        <f>IF('[11]Discharge'!M31=0,0,IF(TRIM('[11]Discharge'!M31)="","",IF(COUNT(O6)=0,"",IF(O6=1,(((10^K4)*('[11]Discharge'!M31^N4))/100),((10^K4)*('[11]Discharge'!M31^N4))))))</f>
        <v>2.3266795965954263</v>
      </c>
      <c r="N33" s="73">
        <f>IF('[11]Discharge'!N31=0,0,IF(TRIM('[11]Discharge'!N31)="","",IF(COUNT(O6)=0,"",IF(O6=1,(((10^K4)*('[11]Discharge'!N31^N4))/100),((10^K4)*('[11]Discharge'!N31^N4))))))</f>
        <v>0.11068454168432572</v>
      </c>
      <c r="O33" s="105">
        <f t="shared" si="0"/>
        <v>7399.545185862617</v>
      </c>
      <c r="P33" s="85"/>
      <c r="Q33" s="44"/>
    </row>
    <row r="34" spans="2:17" ht="21.75">
      <c r="B34" s="68">
        <v>22</v>
      </c>
      <c r="C34" s="73">
        <f>IF('[11]Discharge'!C32=0,0,IF(TRIM('[11]Discharge'!C32)="","",IF(COUNT(O6)=0,"",IF(O6=1,(((10^K4)*('[11]Discharge'!C32^N4))/100),((10^K4)*('[11]Discharge'!C32^N4))))))</f>
        <v>9.600616128054709</v>
      </c>
      <c r="D34" s="73">
        <f>IF('[11]Discharge'!D32=0,0,IF(TRIM('[11]Discharge'!D32)="","",IF(COUNT(O6)=0,"",IF(O6=1,(((10^K4)*('[11]Discharge'!D32^N4))/100),((10^K4)*('[11]Discharge'!D32^N4))))))</f>
        <v>28.059473603138496</v>
      </c>
      <c r="E34" s="73">
        <f>IF('[11]Discharge'!E32=0,0,IF(TRIM('[11]Discharge'!E32)="","",IF(COUNT(O6)=0,"",IF(O6=1,(((10^K4)*('[11]Discharge'!E32^N4))/100),((10^K4)*('[11]Discharge'!E32^N4))))))</f>
        <v>8.447554967643033</v>
      </c>
      <c r="F34" s="73">
        <f>IF('[11]Discharge'!F32=0,0,IF(TRIM('[11]Discharge'!F32)="","",IF(COUNT(O6)=0,"",IF(O6=1,(((10^K4)*('[11]Discharge'!F32^N4))/100),((10^K4)*('[11]Discharge'!F32^N4))))))</f>
        <v>164.50631532765195</v>
      </c>
      <c r="G34" s="73">
        <f>IF('[11]Discharge'!G32=0,0,IF(TRIM('[11]Discharge'!G32)="","",IF(COUNT(O6)=0,"",IF(O6=1,(((10^K4)*('[11]Discharge'!G32^N4))/100),((10^K4)*('[11]Discharge'!G32^N4))))))</f>
        <v>95.86759424638619</v>
      </c>
      <c r="H34" s="73">
        <f>IF('[11]Discharge'!H32=0,0,IF(TRIM('[11]Discharge'!H32)="","",IF(COUNT(O6)=0,"",IF(O6=1,(((10^K4)*('[11]Discharge'!H32^N4))/100),((10^K4)*('[11]Discharge'!H32^N4))))))</f>
        <v>4338.209685308718</v>
      </c>
      <c r="I34" s="73">
        <f>IF('[11]Discharge'!I32=0,0,IF(TRIM('[11]Discharge'!I32)="","",IF(COUNT(O6)=0,"",IF(O6=1,(((10^K4)*('[11]Discharge'!I32^N4))/100),((10^K4)*('[11]Discharge'!I32^N4))))))</f>
        <v>1825.658777401398</v>
      </c>
      <c r="J34" s="73">
        <f>IF('[11]Discharge'!J32=0,0,IF(TRIM('[11]Discharge'!J32)="","",IF(COUNT(O6)=0,"",IF(O6=1,(((10^K4)*('[11]Discharge'!J32^N4))/100),((10^K4)*('[11]Discharge'!J32^N4))))))</f>
        <v>279.1932674174208</v>
      </c>
      <c r="K34" s="73">
        <f>IF('[11]Discharge'!K32=0,0,IF(TRIM('[11]Discharge'!K32)="","",IF(COUNT(O6)=0,"",IF(O6=1,(((10^K4)*('[11]Discharge'!K32^N4))/100),((10^K4)*('[11]Discharge'!K32^N4))))))</f>
        <v>48.751347837517685</v>
      </c>
      <c r="L34" s="73">
        <f>IF('[11]Discharge'!L32=0,0,IF(TRIM('[11]Discharge'!L32)="","",IF(COUNT(O6)=0,"",IF(O6=1,(((10^K4)*('[11]Discharge'!L32^N4))/100),((10^K4)*('[11]Discharge'!L32^N4))))))</f>
        <v>92.85935208315045</v>
      </c>
      <c r="M34" s="73">
        <f>IF('[11]Discharge'!M32=0,0,IF(TRIM('[11]Discharge'!M32)="","",IF(COUNT(O6)=0,"",IF(O6=1,(((10^K4)*('[11]Discharge'!M32^N4))/100),((10^K4)*('[11]Discharge'!M32^N4))))))</f>
        <v>1.5429732069415565</v>
      </c>
      <c r="N34" s="73">
        <f>IF('[11]Discharge'!N32=0,0,IF(TRIM('[11]Discharge'!N32)="","",IF(COUNT(O6)=0,"",IF(O6=1,(((10^K4)*('[11]Discharge'!N32^N4))/100),((10^K4)*('[11]Discharge'!N32^N4))))))</f>
        <v>0.09479830697370119</v>
      </c>
      <c r="O34" s="105">
        <f t="shared" si="0"/>
        <v>6892.791755834994</v>
      </c>
      <c r="P34" s="85"/>
      <c r="Q34" s="44"/>
    </row>
    <row r="35" spans="2:17" ht="21.75">
      <c r="B35" s="68">
        <v>23</v>
      </c>
      <c r="C35" s="73">
        <f>IF('[11]Discharge'!C33=0,0,IF(TRIM('[11]Discharge'!C33)="","",IF(COUNT(O6)=0,"",IF(O6=1,(((10^K4)*('[11]Discharge'!C33^N4))/100),((10^K4)*('[11]Discharge'!C33^N4))))))</f>
        <v>4.469351379310546</v>
      </c>
      <c r="D35" s="73">
        <f>IF('[11]Discharge'!D33=0,0,IF(TRIM('[11]Discharge'!D33)="","",IF(COUNT(O6)=0,"",IF(O6=1,(((10^K4)*('[11]Discharge'!D33^N4))/100),((10^K4)*('[11]Discharge'!D33^N4))))))</f>
        <v>42.276686976655924</v>
      </c>
      <c r="E35" s="73">
        <f>IF('[11]Discharge'!E33=0,0,IF(TRIM('[11]Discharge'!E33)="","",IF(COUNT(O6)=0,"",IF(O6=1,(((10^K4)*('[11]Discharge'!E33^N4))/100),((10^K4)*('[11]Discharge'!E33^N4))))))</f>
        <v>8.447554967643033</v>
      </c>
      <c r="F35" s="73">
        <f>IF('[11]Discharge'!F33=0,0,IF(TRIM('[11]Discharge'!F33)="","",IF(COUNT(O6)=0,"",IF(O6=1,(((10^K4)*('[11]Discharge'!F33^N4))/100),((10^K4)*('[11]Discharge'!F33^N4))))))</f>
        <v>180.00428825052313</v>
      </c>
      <c r="G35" s="73">
        <f>IF('[11]Discharge'!G33=0,0,IF(TRIM('[11]Discharge'!G33)="","",IF(COUNT(O6)=0,"",IF(O6=1,(((10^K4)*('[11]Discharge'!G33^N4))/100),((10^K4)*('[11]Discharge'!G33^N4))))))</f>
        <v>92.85935208315045</v>
      </c>
      <c r="H35" s="73">
        <f>IF('[11]Discharge'!H33=0,0,IF(TRIM('[11]Discharge'!H33)="","",IF(COUNT(O6)=0,"",IF(O6=1,(((10^K4)*('[11]Discharge'!H33^N4))/100),((10^K4)*('[11]Discharge'!H33^N4))))))</f>
        <v>3609.100296319849</v>
      </c>
      <c r="I35" s="73">
        <f>IF('[11]Discharge'!I33=0,0,IF(TRIM('[11]Discharge'!I33)="","",IF(COUNT(O6)=0,"",IF(O6=1,(((10^K4)*('[11]Discharge'!I33^N4))/100),((10^K4)*('[11]Discharge'!I33^N4))))))</f>
        <v>2262.9300143362266</v>
      </c>
      <c r="J35" s="73">
        <f>IF('[11]Discharge'!J33=0,0,IF(TRIM('[11]Discharge'!J33)="","",IF(COUNT(O6)=0,"",IF(O6=1,(((10^K4)*('[11]Discharge'!J33^N4))/100),((10^K4)*('[11]Discharge'!J33^N4))))))</f>
        <v>263.8354406974012</v>
      </c>
      <c r="K35" s="73">
        <f>IF('[11]Discharge'!K33=0,0,IF(TRIM('[11]Discharge'!K33)="","",IF(COUNT(O6)=0,"",IF(O6=1,(((10^K4)*('[11]Discharge'!K33^N4))/100),((10^K4)*('[11]Discharge'!K33^N4))))))</f>
        <v>62.88106331685974</v>
      </c>
      <c r="L35" s="73">
        <f>IF('[11]Discharge'!L33=0,0,IF(TRIM('[11]Discharge'!L33)="","",IF(COUNT(O6)=0,"",IF(O6=1,(((10^K4)*('[11]Discharge'!L33^N4))/100),((10^K4)*('[11]Discharge'!L33^N4))))))</f>
        <v>78.28859051625</v>
      </c>
      <c r="M35" s="73">
        <f>IF('[11]Discharge'!M33=0,0,IF(TRIM('[11]Discharge'!M33)="","",IF(COUNT(O6)=0,"",IF(O6=1,(((10^K4)*('[11]Discharge'!M33^N4))/100),((10^K4)*('[11]Discharge'!M33^N4))))))</f>
        <v>1.5429732069415565</v>
      </c>
      <c r="N35" s="73">
        <f>IF('[11]Discharge'!N33=0,0,IF(TRIM('[11]Discharge'!N33)="","",IF(COUNT(O6)=0,"",IF(O6=1,(((10^K4)*('[11]Discharge'!N33^N4))/100),((10^K4)*('[11]Discharge'!N33^N4))))))</f>
        <v>0.11068454168432572</v>
      </c>
      <c r="O35" s="105">
        <f t="shared" si="0"/>
        <v>6606.746296592496</v>
      </c>
      <c r="P35" s="85"/>
      <c r="Q35" s="44"/>
    </row>
    <row r="36" spans="2:17" ht="21.75">
      <c r="B36" s="68">
        <v>24</v>
      </c>
      <c r="C36" s="73">
        <f>IF('[11]Discharge'!C34=0,0,IF(TRIM('[11]Discharge'!C34)="","",IF(COUNT(O6)=0,"",IF(O6=1,(((10^K4)*('[11]Discharge'!C34^N4))/100),((10^K4)*('[11]Discharge'!C34^N4))))))</f>
        <v>5.781940432604241</v>
      </c>
      <c r="D36" s="73">
        <f>IF('[11]Discharge'!D34=0,0,IF(TRIM('[11]Discharge'!D34)="","",IF(COUNT(O6)=0,"",IF(O6=1,(((10^K4)*('[11]Discharge'!D34^N4))/100),((10^K4)*('[11]Discharge'!D34^N4))))))</f>
        <v>40.18499644540038</v>
      </c>
      <c r="E36" s="73">
        <f>IF('[11]Discharge'!E34=0,0,IF(TRIM('[11]Discharge'!E34)="","",IF(COUNT(O6)=0,"",IF(O6=1,(((10^K4)*('[11]Discharge'!E34^N4))/100),((10^K4)*('[11]Discharge'!E34^N4))))))</f>
        <v>8.447554967643033</v>
      </c>
      <c r="F36" s="73">
        <f>IF('[11]Discharge'!F34=0,0,IF(TRIM('[11]Discharge'!F34)="","",IF(COUNT(O6)=0,"",IF(O6=1,(((10^K4)*('[11]Discharge'!F34^N4))/100),((10^K4)*('[11]Discharge'!F34^N4))))))</f>
        <v>153.17982792000768</v>
      </c>
      <c r="G36" s="73">
        <f>IF('[11]Discharge'!G34=0,0,IF(TRIM('[11]Discharge'!G34)="","",IF(COUNT(O6)=0,"",IF(O6=1,(((10^K4)*('[11]Discharge'!G34^N4))/100),((10^K4)*('[11]Discharge'!G34^N4))))))</f>
        <v>176.08806225083254</v>
      </c>
      <c r="H36" s="73">
        <f>IF('[11]Discharge'!H34=0,0,IF(TRIM('[11]Discharge'!H34)="","",IF(COUNT(O6)=0,"",IF(O6=1,(((10^K4)*('[11]Discharge'!H34^N4))/100),((10^K4)*('[11]Discharge'!H34^N4))))))</f>
        <v>1808.0996653825748</v>
      </c>
      <c r="I36" s="73">
        <f>IF('[11]Discharge'!I34=0,0,IF(TRIM('[11]Discharge'!I34)="","",IF(COUNT(O6)=0,"",IF(O6=1,(((10^K4)*('[11]Discharge'!I34^N4))/100),((10^K4)*('[11]Discharge'!I34^N4))))))</f>
        <v>2077.0949730777784</v>
      </c>
      <c r="J36" s="73">
        <f>IF('[11]Discharge'!J34=0,0,IF(TRIM('[11]Discharge'!J34)="","",IF(COUNT(O6)=0,"",IF(O6=1,(((10^K4)*('[11]Discharge'!J34^N4))/100),((10^K4)*('[11]Discharge'!J34^N4))))))</f>
        <v>294.7586458778787</v>
      </c>
      <c r="K36" s="73">
        <f>IF('[11]Discharge'!K34=0,0,IF(TRIM('[11]Discharge'!K34)="","",IF(COUNT(O6)=0,"",IF(O6=1,(((10^K4)*('[11]Discharge'!K34^N4))/100),((10^K4)*('[11]Discharge'!K34^N4))))))</f>
        <v>60.41996089941333</v>
      </c>
      <c r="L36" s="73">
        <f>IF('[11]Discharge'!L34=0,0,IF(TRIM('[11]Discharge'!L34)="","",IF(COUNT(O6)=0,"",IF(O6=1,(((10^K4)*('[11]Discharge'!L34^N4))/100),((10^K4)*('[11]Discharge'!L34^N4))))))</f>
        <v>53.22856703068091</v>
      </c>
      <c r="M36" s="73">
        <f>IF('[11]Discharge'!M34=0,0,IF(TRIM('[11]Discharge'!M34)="","",IF(COUNT(O6)=0,"",IF(O6=1,(((10^K4)*('[11]Discharge'!M34^N4))/100),((10^K4)*('[11]Discharge'!M34^N4))))))</f>
        <v>1.5429732069415565</v>
      </c>
      <c r="N36" s="73">
        <f>IF('[11]Discharge'!N34=0,0,IF(TRIM('[11]Discharge'!N34)="","",IF(COUNT(O6)=0,"",IF(O6=1,(((10^K4)*('[11]Discharge'!N34^N4))/100),((10^K4)*('[11]Discharge'!N34^N4))))))</f>
        <v>1.180109652138473</v>
      </c>
      <c r="O36" s="105">
        <f t="shared" si="0"/>
        <v>4680.007277143894</v>
      </c>
      <c r="P36" s="85"/>
      <c r="Q36" s="44"/>
    </row>
    <row r="37" spans="2:17" ht="21.75">
      <c r="B37" s="68">
        <v>25</v>
      </c>
      <c r="C37" s="73">
        <f>IF('[11]Discharge'!C35=0,0,IF(TRIM('[11]Discharge'!C35)="","",IF(COUNT(O6)=0,"",IF(O6=1,(((10^K4)*('[11]Discharge'!C35^N4))/100),((10^K4)*('[11]Discharge'!C35^N4))))))</f>
        <v>3.1904610024513076</v>
      </c>
      <c r="D37" s="73">
        <f>IF('[11]Discharge'!D35=0,0,IF(TRIM('[11]Discharge'!D35)="","",IF(COUNT(O6)=0,"",IF(O6=1,(((10^K4)*('[11]Discharge'!D35^N4))/100),((10^K4)*('[11]Discharge'!D35^N4))))))</f>
        <v>40.18499644540038</v>
      </c>
      <c r="E37" s="73">
        <f>IF('[11]Discharge'!E35=0,0,IF(TRIM('[11]Discharge'!E35)="","",IF(COUNT(O6)=0,"",IF(O6=1,(((10^K4)*('[11]Discharge'!E35^N4))/100),((10^K4)*('[11]Discharge'!E35^N4))))))</f>
        <v>8.447554967643033</v>
      </c>
      <c r="F37" s="73">
        <f>IF('[11]Discharge'!F35=0,0,IF(TRIM('[11]Discharge'!F35)="","",IF(COUNT(O6)=0,"",IF(O6=1,(((10^K4)*('[11]Discharge'!F35^N4))/100),((10^K4)*('[11]Discharge'!F35^N4))))))</f>
        <v>92.85935208315045</v>
      </c>
      <c r="G37" s="73">
        <f>IF('[11]Discharge'!G35=0,0,IF(TRIM('[11]Discharge'!G35)="","",IF(COUNT(O6)=0,"",IF(O6=1,(((10^K4)*('[11]Discharge'!G35^N4))/100),((10^K4)*('[11]Discharge'!G35^N4))))))</f>
        <v>457.3555354683596</v>
      </c>
      <c r="H37" s="73">
        <f>IF('[11]Discharge'!H35=0,0,IF(TRIM('[11]Discharge'!H35)="","",IF(COUNT(O6)=0,"",IF(O6=1,(((10^K4)*('[11]Discharge'!H35^N4))/100),((10^K4)*('[11]Discharge'!H35^N4))))))</f>
        <v>1028.182688994832</v>
      </c>
      <c r="I37" s="73">
        <f>IF('[11]Discharge'!I35=0,0,IF(TRIM('[11]Discharge'!I35)="","",IF(COUNT(O6)=0,"",IF(O6=1,(((10^K4)*('[11]Discharge'!I35^N4))/100),((10^K4)*('[11]Discharge'!I35^N4))))))</f>
        <v>1878.6605843809602</v>
      </c>
      <c r="J37" s="73">
        <f>IF('[11]Discharge'!J35=0,0,IF(TRIM('[11]Discharge'!J35)="","",IF(COUNT(O6)=0,"",IF(O6=1,(((10^K4)*('[11]Discharge'!J35^N4))/100),((10^K4)*('[11]Discharge'!J35^N4))))))</f>
        <v>268.8799835788196</v>
      </c>
      <c r="K37" s="73">
        <f>IF('[11]Discharge'!K35=0,0,IF(TRIM('[11]Discharge'!K35)="","",IF(COUNT(O6)=0,"",IF(O6=1,(((10^K4)*('[11]Discharge'!K35^N4))/100),((10^K4)*('[11]Discharge'!K35^N4))))))</f>
        <v>60.41996089941333</v>
      </c>
      <c r="L37" s="73">
        <f>IF('[11]Discharge'!L35=0,0,IF(TRIM('[11]Discharge'!L35)="","",IF(COUNT(O6)=0,"",IF(O6=1,(((10^K4)*('[11]Discharge'!L35^N4))/100),((10^K4)*('[11]Discharge'!L35^N4))))))</f>
        <v>53.22856703068091</v>
      </c>
      <c r="M37" s="73">
        <f>IF('[11]Discharge'!M35=0,0,IF(TRIM('[11]Discharge'!M35)="","",IF(COUNT(O6)=0,"",IF(O6=1,(((10^K4)*('[11]Discharge'!M35^N4))/100),((10^K4)*('[11]Discharge'!M35^N4))))))</f>
        <v>1.5429732069415565</v>
      </c>
      <c r="N37" s="73">
        <f>IF('[11]Discharge'!N35=0,0,IF(TRIM('[11]Discharge'!N35)="","",IF(COUNT(O6)=0,"",IF(O6=1,(((10^K4)*('[11]Discharge'!N35^N4))/100),((10^K4)*('[11]Discharge'!N35^N4))))))</f>
        <v>17.263718342668955</v>
      </c>
      <c r="O37" s="105">
        <f t="shared" si="0"/>
        <v>3910.216376401321</v>
      </c>
      <c r="P37" s="85"/>
      <c r="Q37" s="44"/>
    </row>
    <row r="38" spans="2:17" ht="21.75">
      <c r="B38" s="68">
        <v>26</v>
      </c>
      <c r="C38" s="73">
        <f>IF('[11]Discharge'!C36=0,0,IF(TRIM('[11]Discharge'!C36)="","",IF(COUNT(O6)=0,"",IF(O6=1,(((10^K4)*('[11]Discharge'!C36^N4))/100),((10^K4)*('[11]Discharge'!C36^N4))))))</f>
        <v>4.136863133634119</v>
      </c>
      <c r="D38" s="73">
        <f>IF('[11]Discharge'!D36=0,0,IF(TRIM('[11]Discharge'!D36)="","",IF(COUNT(O6)=0,"",IF(O6=1,(((10^K4)*('[11]Discharge'!D36^N4))/100),((10^K4)*('[11]Discharge'!D36^N4))))))</f>
        <v>28.059473603138496</v>
      </c>
      <c r="E38" s="73">
        <f>IF('[11]Discharge'!E36=0,0,IF(TRIM('[11]Discharge'!E36)="","",IF(COUNT(O6)=0,"",IF(O6=1,(((10^K4)*('[11]Discharge'!E36^N4))/100),((10^K4)*('[11]Discharge'!E36^N4))))))</f>
        <v>8.447554967643033</v>
      </c>
      <c r="F38" s="73">
        <f>IF('[11]Discharge'!F36=0,0,IF(TRIM('[11]Discharge'!F36)="","",IF(COUNT(O6)=0,"",IF(O6=1,(((10^K4)*('[11]Discharge'!F36^N4))/100),((10^K4)*('[11]Discharge'!F36^N4))))))</f>
        <v>75.64637935637369</v>
      </c>
      <c r="G38" s="73">
        <f>IF('[11]Discharge'!G36=0,0,IF(TRIM('[11]Discharge'!G36)="","",IF(COUNT(O6)=0,"",IF(O6=1,(((10^K4)*('[11]Discharge'!G36^N4))/100),((10^K4)*('[11]Discharge'!G36^N4))))))</f>
        <v>344.3200360760188</v>
      </c>
      <c r="H38" s="73">
        <f>IF('[11]Discharge'!H36=0,0,IF(TRIM('[11]Discharge'!H36)="","",IF(COUNT(O6)=0,"",IF(O6=1,(((10^K4)*('[11]Discharge'!H36^N4))/100),((10^K4)*('[11]Discharge'!H36^N4))))))</f>
        <v>1157.8356452241387</v>
      </c>
      <c r="I38" s="73">
        <f>IF('[11]Discharge'!I36=0,0,IF(TRIM('[11]Discharge'!I36)="","",IF(COUNT(O6)=0,"",IF(O6=1,(((10^K4)*('[11]Discharge'!I36^N4))/100),((10^K4)*('[11]Discharge'!I36^N4))))))</f>
        <v>1710.4229048322345</v>
      </c>
      <c r="J38" s="73">
        <f>IF('[11]Discharge'!J36=0,0,IF(TRIM('[11]Discharge'!J36)="","",IF(COUNT(O6)=0,"",IF(O6=1,(((10^K4)*('[11]Discharge'!J36^N4))/100),((10^K4)*('[11]Discharge'!J36^N4))))))</f>
        <v>229.14495332205544</v>
      </c>
      <c r="K38" s="73">
        <f>IF('[11]Discharge'!K36=0,0,IF(TRIM('[11]Discharge'!K36)="","",IF(COUNT(O6)=0,"",IF(O6=1,(((10^K4)*('[11]Discharge'!K36^N4))/100),((10^K4)*('[11]Discharge'!K36^N4))))))</f>
        <v>60.41996089941333</v>
      </c>
      <c r="L38" s="73">
        <f>IF('[11]Discharge'!L36=0,0,IF(TRIM('[11]Discharge'!L36)="","",IF(COUNT(O6)=0,"",IF(O6=1,(((10^K4)*('[11]Discharge'!L36^N4))/100),((10^K4)*('[11]Discharge'!L36^N4))))))</f>
        <v>17.263718342668955</v>
      </c>
      <c r="M38" s="73">
        <f>IF('[11]Discharge'!M36=0,0,IF(TRIM('[11]Discharge'!M36)="","",IF(COUNT(O6)=0,"",IF(O6=1,(((10^K4)*('[11]Discharge'!M36^N4))/100),((10^K4)*('[11]Discharge'!M36^N4))))))</f>
        <v>1.6706571597300997</v>
      </c>
      <c r="N38" s="73">
        <f>IF('[11]Discharge'!N36=0,0,IF(TRIM('[11]Discharge'!N36)="","",IF(COUNT(O6)=0,"",IF(O6=1,(((10^K4)*('[11]Discharge'!N36^N4))/100),((10^K4)*('[11]Discharge'!N36^N4))))))</f>
        <v>7.342823393318194</v>
      </c>
      <c r="O38" s="105">
        <f t="shared" si="0"/>
        <v>3644.7109703103674</v>
      </c>
      <c r="P38" s="85"/>
      <c r="Q38" s="44"/>
    </row>
    <row r="39" spans="2:17" ht="21.75">
      <c r="B39" s="68">
        <v>27</v>
      </c>
      <c r="C39" s="73">
        <f>IF('[11]Discharge'!C37=0,0,IF(TRIM('[11]Discharge'!C37)="","",IF(COUNT(O6)=0,"",IF(O6=1,(((10^K4)*('[11]Discharge'!C37^N4))/100),((10^K4)*('[11]Discharge'!C37^N4))))))</f>
        <v>20.405847973650417</v>
      </c>
      <c r="D39" s="73">
        <f>IF('[11]Discharge'!D37=0,0,IF(TRIM('[11]Discharge'!D37)="","",IF(COUNT(O6)=0,"",IF(O6=1,(((10^K4)*('[11]Discharge'!D37^N4))/100),((10^K4)*('[11]Discharge'!D37^N4))))))</f>
        <v>28.059473603138496</v>
      </c>
      <c r="E39" s="73">
        <f>IF('[11]Discharge'!E37=0,0,IF(TRIM('[11]Discharge'!E37)="","",IF(COUNT(O6)=0,"",IF(O6=1,(((10^K4)*('[11]Discharge'!E37^N4))/100),((10^K4)*('[11]Discharge'!E37^N4))))))</f>
        <v>8.447554967643033</v>
      </c>
      <c r="F39" s="73">
        <f>IF('[11]Discharge'!F37=0,0,IF(TRIM('[11]Discharge'!F37)="","",IF(COUNT(O6)=0,"",IF(O6=1,(((10^K4)*('[11]Discharge'!F37^N4))/100),((10^K4)*('[11]Discharge'!F37^N4))))))</f>
        <v>84.02128248074771</v>
      </c>
      <c r="G39" s="73">
        <f>IF('[11]Discharge'!G37=0,0,IF(TRIM('[11]Discharge'!G37)="","",IF(COUNT(O6)=0,"",IF(O6=1,(((10^K4)*('[11]Discharge'!G37^N4))/100),((10^K4)*('[11]Discharge'!G37^N4))))))</f>
        <v>138.59277533607036</v>
      </c>
      <c r="H39" s="73">
        <f>IF('[11]Discharge'!H37=0,0,IF(TRIM('[11]Discharge'!H37)="","",IF(COUNT(O6)=0,"",IF(O6=1,(((10^K4)*('[11]Discharge'!H37^N4))/100),((10^K4)*('[11]Discharge'!H37^N4))))))</f>
        <v>1326.6633272918673</v>
      </c>
      <c r="I39" s="73">
        <f>IF('[11]Discharge'!I37=0,0,IF(TRIM('[11]Discharge'!I37)="","",IF(COUNT(O6)=0,"",IF(O6=1,(((10^K4)*('[11]Discharge'!I37^N4))/100),((10^K4)*('[11]Discharge'!I37^N4))))))</f>
        <v>1932.145226939529</v>
      </c>
      <c r="J39" s="73">
        <f>IF('[11]Discharge'!J37=0,0,IF(TRIM('[11]Discharge'!J37)="","",IF(COUNT(O6)=0,"",IF(O6=1,(((10^K4)*('[11]Discharge'!J37^N4))/100),((10^K4)*('[11]Discharge'!J37^N4))))))</f>
        <v>164.50631532765195</v>
      </c>
      <c r="K39" s="73">
        <f>IF('[11]Discharge'!K37=0,0,IF(TRIM('[11]Discharge'!K37)="","",IF(COUNT(O6)=0,"",IF(O6=1,(((10^K4)*('[11]Discharge'!K37^N4))/100),((10^K4)*('[11]Discharge'!K37^N4))))))</f>
        <v>78.28859051625</v>
      </c>
      <c r="L39" s="73">
        <f>IF('[11]Discharge'!L37=0,0,IF(TRIM('[11]Discharge'!L37)="","",IF(COUNT(O6)=0,"",IF(O6=1,(((10^K4)*('[11]Discharge'!L37^N4))/100),((10^K4)*('[11]Discharge'!L37^N4))))))</f>
        <v>9.600616128054709</v>
      </c>
      <c r="M39" s="73">
        <f>IF('[11]Discharge'!M37=0,0,IF(TRIM('[11]Discharge'!M37)="","",IF(COUNT(O6)=0,"",IF(O6=1,(((10^K4)*('[11]Discharge'!M37^N4))/100),((10^K4)*('[11]Discharge'!M37^N4))))))</f>
        <v>1.4185848091867421</v>
      </c>
      <c r="N39" s="73">
        <f>IF('[11]Discharge'!N37=0,0,IF(TRIM('[11]Discharge'!N37)="","",IF(COUNT(O6)=0,"",IF(O6=1,(((10^K4)*('[11]Discharge'!N37^N4))/100),((10^K4)*('[11]Discharge'!N37^N4))))))</f>
        <v>4.8099512051857465</v>
      </c>
      <c r="O39" s="105">
        <f t="shared" si="0"/>
        <v>3796.9595465789753</v>
      </c>
      <c r="P39" s="85"/>
      <c r="Q39" s="44"/>
    </row>
    <row r="40" spans="2:17" ht="21.75">
      <c r="B40" s="68">
        <v>28</v>
      </c>
      <c r="C40" s="73">
        <f>IF('[11]Discharge'!C38=0,0,IF(TRIM('[11]Discharge'!C38)="","",IF(COUNT(O6)=0,"",IF(O6=1,(((10^K4)*('[11]Discharge'!C38^N4))/100),((10^K4)*('[11]Discharge'!C38^N4))))))</f>
        <v>7.342823393318194</v>
      </c>
      <c r="D40" s="73">
        <f>IF('[11]Discharge'!D38=0,0,IF(TRIM('[11]Discharge'!D38)="","",IF(COUNT(O6)=0,"",IF(O6=1,(((10^K4)*('[11]Discharge'!D38^N4))/100),((10^K4)*('[11]Discharge'!D38^N4))))))</f>
        <v>28.059473603138496</v>
      </c>
      <c r="E40" s="73">
        <f>IF('[11]Discharge'!E38=0,0,IF(TRIM('[11]Discharge'!E38)="","",IF(COUNT(O6)=0,"",IF(O6=1,(((10^K4)*('[11]Discharge'!E38^N4))/100),((10^K4)*('[11]Discharge'!E38^N4))))))</f>
        <v>13.581283152016953</v>
      </c>
      <c r="F40" s="73">
        <f>IF('[11]Discharge'!F38=0,0,IF(TRIM('[11]Discharge'!F38)="","",IF(COUNT(O6)=0,"",IF(O6=1,(((10^K4)*('[11]Discharge'!F38^N4))/100),((10^K4)*('[11]Discharge'!F38^N4))))))</f>
        <v>86.93582548581509</v>
      </c>
      <c r="G40" s="73">
        <f>IF('[11]Discharge'!G38=0,0,IF(TRIM('[11]Discharge'!G38)="","",IF(COUNT(O6)=0,"",IF(O6=1,(((10^K4)*('[11]Discharge'!G38^N4))/100),((10^K4)*('[11]Discharge'!G38^N4))))))</f>
        <v>84.02128248074771</v>
      </c>
      <c r="H40" s="73">
        <f>IF('[11]Discharge'!H38=0,0,IF(TRIM('[11]Discharge'!H38)="","",IF(COUNT(O6)=0,"",IF(O6=1,(((10^K4)*('[11]Discharge'!H38^N4))/100),((10^K4)*('[11]Discharge'!H38^N4))))))</f>
        <v>2281.7919899411822</v>
      </c>
      <c r="I40" s="73">
        <f>IF('[11]Discharge'!I38=0,0,IF(TRIM('[11]Discharge'!I38)="","",IF(COUNT(O6)=0,"",IF(O6=1,(((10^K4)*('[11]Discharge'!I38^N4))/100),((10^K4)*('[11]Discharge'!I38^N4))))))</f>
        <v>2769.229826486009</v>
      </c>
      <c r="J40" s="73">
        <f>IF('[11]Discharge'!J38=0,0,IF(TRIM('[11]Discharge'!J38)="","",IF(COUNT(O6)=0,"",IF(O6=1,(((10^K4)*('[11]Discharge'!J38^N4))/100),((10^K4)*('[11]Discharge'!J38^N4))))))</f>
        <v>201.78882481075001</v>
      </c>
      <c r="K40" s="73">
        <f>IF('[11]Discharge'!K38=0,0,IF(TRIM('[11]Discharge'!K38)="","",IF(COUNT(O6)=0,"",IF(O6=1,(((10^K4)*('[11]Discharge'!K38^N4))/100),((10^K4)*('[11]Discharge'!K38^N4))))))</f>
        <v>38.127579585863586</v>
      </c>
      <c r="L40" s="73">
        <f>IF('[11]Discharge'!L38=0,0,IF(TRIM('[11]Discharge'!L38)="","",IF(COUNT(O6)=0,"",IF(O6=1,(((10^K4)*('[11]Discharge'!L38^N4))/100),((10^K4)*('[11]Discharge'!L38^N4))))))</f>
        <v>11.849161042737936</v>
      </c>
      <c r="M40" s="73">
        <f>IF('[11]Discharge'!M38=0,0,IF(TRIM('[11]Discharge'!M38)="","",IF(COUNT(O6)=0,"",IF(O6=1,(((10^K4)*('[11]Discharge'!M38^N4))/100),((10^K4)*('[11]Discharge'!M38^N4))))))</f>
        <v>8.447554967643033</v>
      </c>
      <c r="N40" s="73">
        <f>IF('[11]Discharge'!N38=0,0,IF(TRIM('[11]Discharge'!N38)="","",IF(COUNT(O6)=0,"",IF(O6=1,(((10^K4)*('[11]Discharge'!N38^N4))/100),((10^K4)*('[11]Discharge'!N38^N4))))))</f>
        <v>2.8929236454102134</v>
      </c>
      <c r="O40" s="105">
        <f t="shared" si="0"/>
        <v>5534.068548594633</v>
      </c>
      <c r="P40" s="85"/>
      <c r="Q40" s="44"/>
    </row>
    <row r="41" spans="2:17" ht="21.75">
      <c r="B41" s="68">
        <v>29</v>
      </c>
      <c r="C41" s="73">
        <f>IF('[11]Discharge'!C39=0,0,IF(TRIM('[11]Discharge'!C39)="","",IF(COUNT(O6)=0,"",IF(O6=1,(((10^K4)*('[11]Discharge'!C39^N4))/100),((10^K4)*('[11]Discharge'!C39^N4))))))</f>
        <v>5.781940432604241</v>
      </c>
      <c r="D41" s="73">
        <f>IF('[11]Discharge'!D39=0,0,IF(TRIM('[11]Discharge'!D39)="","",IF(COUNT(O6)=0,"",IF(O6=1,(((10^K4)*('[11]Discharge'!D39^N4))/100),((10^K4)*('[11]Discharge'!D39^N4))))))</f>
        <v>28.059473603138496</v>
      </c>
      <c r="E41" s="73">
        <f>IF('[11]Discharge'!E39=0,0,IF(TRIM('[11]Discharge'!E39)="","",IF(COUNT(O6)=0,"",IF(O6=1,(((10^K4)*('[11]Discharge'!E39^N4))/100),((10^K4)*('[11]Discharge'!E39^N4))))))</f>
        <v>111.458964981742</v>
      </c>
      <c r="F41" s="73">
        <f>IF('[11]Discharge'!F39=0,0,IF(TRIM('[11]Discharge'!F39)="","",IF(COUNT(O6)=0,"",IF(O6=1,(((10^K4)*('[11]Discharge'!F39^N4))/100),((10^K4)*('[11]Discharge'!F39^N4))))))</f>
        <v>70.44994553859641</v>
      </c>
      <c r="G41" s="73">
        <f>IF('[11]Discharge'!G39=0,0,IF(TRIM('[11]Discharge'!G39)="","",IF(COUNT(O6)=0,"",IF(O6=1,(((10^K4)*('[11]Discharge'!G39^N4))/100),((10^K4)*('[11]Discharge'!G39^N4))))))</f>
        <v>70.44994553859641</v>
      </c>
      <c r="H41" s="73">
        <f>IF('[11]Discharge'!H39=0,0,IF(TRIM('[11]Discharge'!H39)="","",IF(COUNT(O6)=0,"",IF(O6=1,(((10^K4)*('[11]Discharge'!H39^N4))/100),((10^K4)*('[11]Discharge'!H39^N4))))))</f>
        <v>9419.737120696487</v>
      </c>
      <c r="I41" s="73">
        <f>IF('[11]Discharge'!I39=0,0,IF(TRIM('[11]Discharge'!I39)="","",IF(COUNT(O6)=0,"",IF(O6=1,(((10^K4)*('[11]Discharge'!I39^N4))/100),((10^K4)*('[11]Discharge'!I39^N4))))))</f>
        <v>4006.4464615199504</v>
      </c>
      <c r="J41" s="73">
        <f>IF('[11]Discharge'!J39=0,0,IF(TRIM('[11]Discharge'!J39)="","",IF(COUNT(O6)=0,"",IF(O6=1,(((10^K4)*('[11]Discharge'!J39^N4))/100),((10^K4)*('[11]Discharge'!J39^N4))))))</f>
        <v>172.1995082717275</v>
      </c>
      <c r="K41" s="73">
        <f>IF('[11]Discharge'!K39=0,0,IF(TRIM('[11]Discharge'!K39)="","",IF(COUNT(O6)=0,"",IF(O6=1,(((10^K4)*('[11]Discharge'!K39^N4))/100),((10^K4)*('[11]Discharge'!K39^N4))))))</f>
        <v>86.93582548581509</v>
      </c>
      <c r="L41" s="73">
        <f>IF('[11]Discharge'!L39=0,0,IF(TRIM('[11]Discharge'!L39)="","",IF(COUNT(O6)=0,"",IF(O6=1,(((10^K4)*('[11]Discharge'!L39^N4))/100),((10^K4)*('[11]Discharge'!L39^N4))))))</f>
        <v>48.751347837517685</v>
      </c>
      <c r="M41" s="73">
        <f>IF('[11]Discharge'!M39=0,0,IF(TRIM('[11]Discharge'!M39)="","",IF(COUNT(O6)=0,"",IF(O6=1,(((10^K4)*('[11]Discharge'!M39^N4))/100),((10^K4)*('[11]Discharge'!M39^N4))))))</f>
        <v>15.387219128535348</v>
      </c>
      <c r="N41" s="73">
        <f>IF('[11]Discharge'!N39=0,0,IF(TRIM('[11]Discharge'!N39)="","",IF(COUNT(O6)=0,"",IF(O6=1,(((10^K4)*('[11]Discharge'!N39^N4))/100),((10^K4)*('[11]Discharge'!N39^N4))))))</f>
        <v>1.5429732069415565</v>
      </c>
      <c r="O41" s="105">
        <f t="shared" si="0"/>
        <v>14037.200726241654</v>
      </c>
      <c r="P41" s="85"/>
      <c r="Q41" s="44"/>
    </row>
    <row r="42" spans="2:17" ht="21.75">
      <c r="B42" s="68">
        <v>30</v>
      </c>
      <c r="C42" s="73">
        <f>IF('[11]Discharge'!C40=0,0,IF(TRIM('[11]Discharge'!C40)="","",IF(COUNT(O6)=0,"",IF(O6=1,(((10^K4)*('[11]Discharge'!C40^N4))/100),((10^K4)*('[11]Discharge'!C40^N4))))))</f>
        <v>5.288797132993884</v>
      </c>
      <c r="D42" s="73">
        <f>IF('[11]Discharge'!D40=0,0,IF(TRIM('[11]Discharge'!D40)="","",IF(COUNT(O6)=0,"",IF(O6=1,(((10^K4)*('[11]Discharge'!D40^N4))/100),((10^K4)*('[11]Discharge'!D40^N4))))))</f>
        <v>24.13542031185256</v>
      </c>
      <c r="E42" s="73">
        <f>IF('[11]Discharge'!E40=0,0,IF(TRIM('[11]Discharge'!E40)="","",IF(COUNT(O6)=0,"",IF(O6=1,(((10^K4)*('[11]Discharge'!E40^N4))/100),((10^K4)*('[11]Discharge'!E40^N4))))))</f>
        <v>135.0987204817929</v>
      </c>
      <c r="F42" s="73">
        <f>IF('[11]Discharge'!F40=0,0,IF(TRIM('[11]Discharge'!F40)="","",IF(COUNT(O6)=0,"",IF(O6=1,(((10^K4)*('[11]Discharge'!F40^N4))/100),((10^K4)*('[11]Discharge'!F40^N4))))))</f>
        <v>40.18499644540038</v>
      </c>
      <c r="G42" s="73">
        <f>IF('[11]Discharge'!G40=0,0,IF(TRIM('[11]Discharge'!G40)="","",IF(COUNT(O6)=0,"",IF(O6=1,(((10^K4)*('[11]Discharge'!G40^N4))/100),((10^K4)*('[11]Discharge'!G40^N4))))))</f>
        <v>65.37338135903204</v>
      </c>
      <c r="H42" s="73">
        <f>IF('[11]Discharge'!H40=0,0,IF(TRIM('[11]Discharge'!H40)="","",IF(COUNT(O6)=0,"",IF(O6=1,(((10^K4)*('[11]Discharge'!H40^N4))/100),((10^K4)*('[11]Discharge'!H40^N4))))))</f>
        <v>13797.062498031728</v>
      </c>
      <c r="I42" s="73">
        <f>IF('[11]Discharge'!I40=0,0,IF(TRIM('[11]Discharge'!I40)="","",IF(COUNT(O6)=0,"",IF(O6=1,(((10^K4)*('[11]Discharge'!I40^N4))/100),((10^K4)*('[11]Discharge'!I40^N4))))))</f>
        <v>3307.101451877558</v>
      </c>
      <c r="J42" s="73">
        <f>IF('[11]Discharge'!J40=0,0,IF(TRIM('[11]Discharge'!J40)="","",IF(COUNT(O6)=0,"",IF(O6=1,(((10^K4)*('[11]Discharge'!J40^N4))/100),((10^K4)*('[11]Discharge'!J40^N4))))))</f>
        <v>156.92656151110938</v>
      </c>
      <c r="K42" s="73">
        <f>IF('[11]Discharge'!K40=0,0,IF(TRIM('[11]Discharge'!K40)="","",IF(COUNT(O6)=0,"",IF(O6=1,(((10^K4)*('[11]Discharge'!K40^N4))/100),((10^K4)*('[11]Discharge'!K40^N4))))))</f>
        <v>38.127579585863586</v>
      </c>
      <c r="L42" s="73">
        <f>IF('[11]Discharge'!L40=0,0,IF(TRIM('[11]Discharge'!L40)="","",IF(COUNT(O6)=0,"",IF(O6=1,(((10^K4)*('[11]Discharge'!L40^N4))/100),((10^K4)*('[11]Discharge'!L40^N4))))))</f>
        <v>32.16771234178412</v>
      </c>
      <c r="M42" s="73"/>
      <c r="N42" s="73">
        <f>IF('[11]Discharge'!N40=0,0,IF(TRIM('[11]Discharge'!N40)="","",IF(COUNT(O6)=0,"",IF(O6=1,(((10^K4)*('[11]Discharge'!N40^N4))/100),((10^K4)*('[11]Discharge'!N40^N4))))))</f>
        <v>0.7479078809742467</v>
      </c>
      <c r="O42" s="105">
        <f>IF(AND(C42="",D42="",E42="",F42="",G42="",H42="",I42="",J42="",K42="",L42="",M42="",N42=""),"",SUM(C42:N42))</f>
        <v>17602.21502696009</v>
      </c>
      <c r="P42" s="85"/>
      <c r="Q42" s="44"/>
    </row>
    <row r="43" spans="2:17" ht="21.75">
      <c r="B43" s="68">
        <v>31</v>
      </c>
      <c r="C43" s="73"/>
      <c r="D43" s="73">
        <f>IF('[11]Discharge'!D41=0,0,IF(TRIM('[11]Discharge'!D41)="","",IF(COUNT(O6)=0,"",IF(O6=1,(((10^K4)*('[11]Discharge'!D41^N4))/100),((10^K4)*('[11]Discharge'!D41^N4))))))</f>
        <v>22.87006343897337</v>
      </c>
      <c r="E43" s="73"/>
      <c r="F43" s="73">
        <f>IF('[11]Discharge'!F41=0,0,IF(TRIM('[11]Discharge'!F41)="","",IF(COUNT(O6)=0,"",IF(O6=1,(((10^K4)*('[11]Discharge'!F41^N4))/100),((10^K4)*('[11]Discharge'!F41^N4))))))</f>
        <v>42.276686976655924</v>
      </c>
      <c r="G43" s="73">
        <f>IF('[11]Discharge'!G41=0,0,IF(TRIM('[11]Discharge'!G41)="","",IF(COUNT(O6)=0,"",IF(O6=1,(((10^K4)*('[11]Discharge'!G41^N4))/100),((10^K4)*('[11]Discharge'!G41^N4))))))</f>
        <v>128.19691480938533</v>
      </c>
      <c r="H43" s="73"/>
      <c r="I43" s="73">
        <f>IF('[11]Discharge'!I41=0,0,IF(TRIM('[11]Discharge'!I41)="","",IF(COUNT(O6)=0,"",IF(O6=1,(((10^K4)*('[11]Discharge'!I41^N4))/100),((10^K4)*('[11]Discharge'!I41^N4))))))</f>
        <v>5055.866954993141</v>
      </c>
      <c r="J43" s="73"/>
      <c r="K43" s="73">
        <f>IF('[11]Discharge'!K41=0,0,IF(TRIM('[11]Discharge'!K41)="","",IF(COUNT(O6)=0,"",IF(O6=1,(((10^K4)*('[11]Discharge'!K41^N4))/100),((10^K4)*('[11]Discharge'!K41^N4))))))</f>
        <v>55.59323077456258</v>
      </c>
      <c r="L43" s="73">
        <f>IF(TRIM('[11]Discharge'!L41)="","",IF(COUNT(O6)=0,"",IF(O6=1,(((10^K4)*('[11]Discharge'!L41^N4))/100),((10^K4)*('[11]Discharge'!L41^N4)))))</f>
        <v>20.405847973650417</v>
      </c>
      <c r="M43" s="73"/>
      <c r="N43" s="73">
        <f>IF('[11]Discharge'!N41=0,0,IF(TRIM('[11]Discharge'!N41)="","",IF(COUNT(O6)=0,"",IF(O6=1,(((10^K4)*('[11]Discharge'!N41^N4))/100),((10^K4)*('[11]Discharge'!N41^N4))))))</f>
        <v>6.288929018459556</v>
      </c>
      <c r="O43" s="105">
        <f t="shared" si="0"/>
        <v>5331.498627984828</v>
      </c>
      <c r="P43" s="85"/>
      <c r="Q43" s="44"/>
    </row>
    <row r="44" spans="2:17" ht="21.75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4"/>
      <c r="Q44" s="44"/>
    </row>
    <row r="45" spans="2:17" ht="21.75">
      <c r="B45" s="54" t="s">
        <v>28</v>
      </c>
      <c r="C45" s="73">
        <f>IF(COUNT(C11:C43)=0,"",SUM(C11:C43))</f>
        <v>303.5631197575325</v>
      </c>
      <c r="D45" s="73">
        <f aca="true" t="shared" si="1" ref="D45:M45">IF(COUNT(D11:D43)=0,"",SUM(D11:D43))</f>
        <v>6165.913359789958</v>
      </c>
      <c r="E45" s="73">
        <f t="shared" si="1"/>
        <v>789.8795534856049</v>
      </c>
      <c r="F45" s="73">
        <f t="shared" si="1"/>
        <v>3143.971762957431</v>
      </c>
      <c r="G45" s="73">
        <f t="shared" si="1"/>
        <v>7609.383307013068</v>
      </c>
      <c r="H45" s="121">
        <f t="shared" si="1"/>
        <v>104428.85581040579</v>
      </c>
      <c r="I45" s="121">
        <f t="shared" si="1"/>
        <v>147209.9921361564</v>
      </c>
      <c r="J45" s="73">
        <f t="shared" si="1"/>
        <v>32187.511624511713</v>
      </c>
      <c r="K45" s="73">
        <f t="shared" si="1"/>
        <v>3236.311290573225</v>
      </c>
      <c r="L45" s="73">
        <f t="shared" si="1"/>
        <v>1592.191658374852</v>
      </c>
      <c r="M45" s="73">
        <f t="shared" si="1"/>
        <v>180.54596160752453</v>
      </c>
      <c r="N45" s="73">
        <f>IF(COUNT(N11:N43)=0,"",SUM(N11:N43))</f>
        <v>53.432775013606</v>
      </c>
      <c r="O45" s="105">
        <f>IF(COUNT(C45:N45)=0,"",SUM(C45:N45))</f>
        <v>306901.55235964677</v>
      </c>
      <c r="P45" s="85"/>
      <c r="Q45" s="76" t="s">
        <v>35</v>
      </c>
    </row>
    <row r="46" spans="2:17" ht="21.75">
      <c r="B46" s="54" t="s">
        <v>30</v>
      </c>
      <c r="C46" s="73">
        <f>IF(COUNT(C11:C43)=0,"",AVERAGE(C11:C43))</f>
        <v>10.118770658584417</v>
      </c>
      <c r="D46" s="73">
        <f aca="true" t="shared" si="2" ref="D46:N46">IF(COUNT(D11:D43)=0,"",AVERAGE(D11:D43))</f>
        <v>198.9004309609664</v>
      </c>
      <c r="E46" s="73">
        <f t="shared" si="2"/>
        <v>26.329318449520162</v>
      </c>
      <c r="F46" s="73">
        <f t="shared" si="2"/>
        <v>101.41844396636874</v>
      </c>
      <c r="G46" s="73">
        <f t="shared" si="2"/>
        <v>245.46397764558282</v>
      </c>
      <c r="H46" s="73">
        <f t="shared" si="2"/>
        <v>3480.96186034686</v>
      </c>
      <c r="I46" s="73">
        <f t="shared" si="2"/>
        <v>4748.70942374698</v>
      </c>
      <c r="J46" s="73">
        <f t="shared" si="2"/>
        <v>1072.9170541503904</v>
      </c>
      <c r="K46" s="73">
        <f t="shared" si="2"/>
        <v>104.39713840558791</v>
      </c>
      <c r="L46" s="73">
        <f t="shared" si="2"/>
        <v>51.361021237898456</v>
      </c>
      <c r="M46" s="73">
        <f t="shared" si="2"/>
        <v>6.22572281405257</v>
      </c>
      <c r="N46" s="73">
        <f t="shared" si="2"/>
        <v>1.7236379036647096</v>
      </c>
      <c r="O46" s="105">
        <f>IF(COUNT(C46:N46)=0,"",SUM(C46:N46))</f>
        <v>10048.526800286456</v>
      </c>
      <c r="P46" s="85"/>
      <c r="Q46" s="44"/>
    </row>
    <row r="47" spans="2:17" ht="21.75">
      <c r="B47" s="54" t="s">
        <v>31</v>
      </c>
      <c r="C47" s="73">
        <f>IF(COUNT(C11:C43)=0,"",MAX(C11:C43))</f>
        <v>28.059473603138496</v>
      </c>
      <c r="D47" s="73">
        <f aca="true" t="shared" si="3" ref="D47:N47">IF(COUNT(D11:D43)=0,"",MAX(D11:D43))</f>
        <v>1443.2232095360725</v>
      </c>
      <c r="E47" s="73">
        <f t="shared" si="3"/>
        <v>149.4621906045574</v>
      </c>
      <c r="F47" s="73">
        <f t="shared" si="3"/>
        <v>444.17653750196314</v>
      </c>
      <c r="G47" s="73">
        <f t="shared" si="3"/>
        <v>1092.3935696051624</v>
      </c>
      <c r="H47" s="73">
        <f t="shared" si="3"/>
        <v>13797.062498031728</v>
      </c>
      <c r="I47" s="73">
        <f t="shared" si="3"/>
        <v>15369.541228622067</v>
      </c>
      <c r="J47" s="73">
        <f t="shared" si="3"/>
        <v>6086.462941759576</v>
      </c>
      <c r="K47" s="73">
        <f t="shared" si="3"/>
        <v>219.7797428842882</v>
      </c>
      <c r="L47" s="73">
        <f t="shared" si="3"/>
        <v>108.20232768194955</v>
      </c>
      <c r="M47" s="73">
        <f t="shared" si="3"/>
        <v>19.207912384004185</v>
      </c>
      <c r="N47" s="73">
        <f t="shared" si="3"/>
        <v>17.263718342668955</v>
      </c>
      <c r="O47" s="105">
        <f>IF(COUNT(C47:N47)=0,"",MAX(C47:N47))</f>
        <v>15369.541228622067</v>
      </c>
      <c r="P47" s="85"/>
      <c r="Q47" s="44"/>
    </row>
    <row r="48" spans="2:17" ht="21.75">
      <c r="B48" s="54" t="s">
        <v>32</v>
      </c>
      <c r="C48" s="73">
        <f>IF(COUNT(C11:C43)=0,"",MIN(C11:C43))</f>
        <v>1.180109652138473</v>
      </c>
      <c r="D48" s="73">
        <f aca="true" t="shared" si="4" ref="D48:N48">IF(COUNT(D11:D43)=0,"",MIN(D11:D43))</f>
        <v>1.066255888228373</v>
      </c>
      <c r="E48" s="73">
        <f t="shared" si="4"/>
        <v>0.8499946424597198</v>
      </c>
      <c r="F48" s="73">
        <f t="shared" si="4"/>
        <v>30.77840715654876</v>
      </c>
      <c r="G48" s="73">
        <f t="shared" si="4"/>
        <v>57.99052620349583</v>
      </c>
      <c r="H48" s="73">
        <f t="shared" si="4"/>
        <v>192.97961961697823</v>
      </c>
      <c r="I48" s="73">
        <f t="shared" si="4"/>
        <v>1710.4229048322345</v>
      </c>
      <c r="J48" s="73">
        <f t="shared" si="4"/>
        <v>156.92656151110938</v>
      </c>
      <c r="K48" s="73">
        <f t="shared" si="4"/>
        <v>34.11822440308734</v>
      </c>
      <c r="L48" s="73">
        <f t="shared" si="4"/>
        <v>9.600616128054709</v>
      </c>
      <c r="M48" s="73">
        <f t="shared" si="4"/>
        <v>1.4185848091867421</v>
      </c>
      <c r="N48" s="73">
        <f t="shared" si="4"/>
        <v>0.09479830697370119</v>
      </c>
      <c r="O48" s="105">
        <f>IF(COUNT(C48:N48)=0,"",MIN(C48:N48))</f>
        <v>0.09479830697370119</v>
      </c>
      <c r="P48" s="85"/>
      <c r="Q48" s="44"/>
    </row>
  </sheetData>
  <sheetProtection/>
  <mergeCells count="51">
    <mergeCell ref="O47:P47"/>
    <mergeCell ref="O48:P48"/>
    <mergeCell ref="O40:P40"/>
    <mergeCell ref="O41:P41"/>
    <mergeCell ref="O42:P42"/>
    <mergeCell ref="O43:P43"/>
    <mergeCell ref="O45:P45"/>
    <mergeCell ref="O46:P46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O9:P9"/>
    <mergeCell ref="O11:P11"/>
    <mergeCell ref="O12:P12"/>
    <mergeCell ref="O13:P13"/>
    <mergeCell ref="O14:P14"/>
    <mergeCell ref="O15:P15"/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J19" sqref="J19"/>
    </sheetView>
  </sheetViews>
  <sheetFormatPr defaultColWidth="9.140625" defaultRowHeight="21.75"/>
  <sheetData>
    <row r="1" spans="1:17" ht="21.75">
      <c r="A1" s="86" t="s">
        <v>0</v>
      </c>
      <c r="B1" s="87"/>
      <c r="C1" s="88" t="str">
        <f>'[3]c-form'!AG4</f>
        <v>Ban Sop Soi,  Chom Thong, Chiang Mai,P.73A</v>
      </c>
      <c r="D1" s="88"/>
      <c r="E1" s="88"/>
      <c r="F1" s="88"/>
      <c r="G1" s="88"/>
      <c r="H1" s="88"/>
      <c r="I1" s="88"/>
      <c r="J1" s="88"/>
      <c r="K1" s="2"/>
      <c r="L1" s="3"/>
      <c r="M1" s="86" t="s">
        <v>1</v>
      </c>
      <c r="N1" s="87"/>
      <c r="O1" s="3"/>
      <c r="P1" s="3"/>
      <c r="Q1" s="3"/>
    </row>
    <row r="2" spans="1:17" ht="21.75">
      <c r="A2" s="86" t="s">
        <v>2</v>
      </c>
      <c r="B2" s="87"/>
      <c r="C2" s="88" t="str">
        <f>'[3]c-form'!AG3</f>
        <v>Nam   Ping</v>
      </c>
      <c r="D2" s="88"/>
      <c r="E2" s="88"/>
      <c r="F2" s="88"/>
      <c r="G2" s="88"/>
      <c r="H2" s="5"/>
      <c r="I2" s="5"/>
      <c r="J2" s="5"/>
      <c r="K2" s="2"/>
      <c r="L2" s="3"/>
      <c r="M2" s="6" t="s">
        <v>3</v>
      </c>
      <c r="N2" s="7"/>
      <c r="O2" s="3"/>
      <c r="P2" s="3"/>
      <c r="Q2" s="3"/>
    </row>
    <row r="3" spans="1:17" ht="21.75">
      <c r="A3" s="1" t="s">
        <v>4</v>
      </c>
      <c r="B3" s="1"/>
      <c r="C3" s="88" t="str">
        <f>'[3]c-form'!AH3</f>
        <v>Ping</v>
      </c>
      <c r="D3" s="88"/>
      <c r="E3" s="88"/>
      <c r="F3" s="88"/>
      <c r="G3" s="88"/>
      <c r="H3" s="5"/>
      <c r="I3" s="5"/>
      <c r="J3" s="5"/>
      <c r="K3" s="2"/>
      <c r="L3" s="3"/>
      <c r="M3" s="86" t="s">
        <v>5</v>
      </c>
      <c r="N3" s="86"/>
      <c r="O3" s="3"/>
      <c r="P3" s="3"/>
      <c r="Q3" s="3"/>
    </row>
    <row r="4" spans="1:17" ht="21.75">
      <c r="A4" s="6" t="s">
        <v>6</v>
      </c>
      <c r="B4" s="8"/>
      <c r="C4" s="89" t="str">
        <f>'[3]c-form'!AI3</f>
        <v>Ping</v>
      </c>
      <c r="D4" s="89"/>
      <c r="E4" s="89"/>
      <c r="F4" s="89"/>
      <c r="G4" s="89"/>
      <c r="H4" s="3"/>
      <c r="I4" s="3"/>
      <c r="J4" s="10" t="s">
        <v>7</v>
      </c>
      <c r="K4" s="90">
        <v>0.819872822</v>
      </c>
      <c r="L4" s="91"/>
      <c r="M4" s="11" t="s">
        <v>8</v>
      </c>
      <c r="N4" s="92">
        <v>1.0968</v>
      </c>
      <c r="O4" s="93"/>
      <c r="P4" s="3"/>
      <c r="Q4" s="3"/>
    </row>
    <row r="5" spans="1:17" ht="21.75">
      <c r="A5" s="6"/>
      <c r="B5" s="8"/>
      <c r="C5" s="9"/>
      <c r="D5" s="9"/>
      <c r="E5" s="9"/>
      <c r="F5" s="9"/>
      <c r="G5" s="9"/>
      <c r="H5" s="3"/>
      <c r="I5" s="3"/>
      <c r="J5" s="94" t="s">
        <v>9</v>
      </c>
      <c r="K5" s="95"/>
      <c r="L5" s="12">
        <v>2013</v>
      </c>
      <c r="M5" s="13" t="s">
        <v>10</v>
      </c>
      <c r="N5" s="12">
        <v>2014</v>
      </c>
      <c r="O5" s="14" t="s">
        <v>11</v>
      </c>
      <c r="P5" s="15">
        <v>21</v>
      </c>
      <c r="Q5" s="16" t="s">
        <v>12</v>
      </c>
    </row>
    <row r="6" spans="1:17" ht="21.75">
      <c r="A6" s="6"/>
      <c r="B6" s="8"/>
      <c r="C6" s="9"/>
      <c r="D6" s="9"/>
      <c r="E6" s="9"/>
      <c r="F6" s="9"/>
      <c r="G6" s="9"/>
      <c r="H6" s="86" t="str">
        <f>IF(TRIM('[3]c-form'!AJ3)&lt;&gt;"","Water  Year   "&amp;'[3]c-form'!AJ3,"Water  Year   ")</f>
        <v>Water  Year   2014</v>
      </c>
      <c r="I6" s="86"/>
      <c r="J6" s="17"/>
      <c r="K6" s="3"/>
      <c r="L6" s="3"/>
      <c r="M6" s="3"/>
      <c r="N6" s="18" t="s">
        <v>13</v>
      </c>
      <c r="O6" s="19">
        <v>1</v>
      </c>
      <c r="P6" s="3"/>
      <c r="Q6" s="3"/>
    </row>
    <row r="7" spans="1:17" ht="21.75">
      <c r="A7" s="3"/>
      <c r="B7" s="96" t="str">
        <f>IF(TRIM('[3]c-form'!AJ3)&lt;&gt;"","Suspended Sediment, in Hundred Tons per Day, Water Year April 1, "&amp;'[3]c-form'!AJ3&amp;" to March 31,  "&amp;'[3]c-form'!AJ3+1,"Suspended Sediment, in Hundred Tons per Day, Water Year April 1,         to March 31,  ")</f>
        <v>Suspended Sediment, in Hundred Tons per Day, Water Year April 1, 2014 to March 31,  2015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3"/>
      <c r="Q7" s="3"/>
    </row>
    <row r="8" spans="1:17" ht="21.75">
      <c r="A8" s="3"/>
      <c r="B8" s="20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</row>
    <row r="9" spans="1:17" ht="23.25">
      <c r="A9" s="21"/>
      <c r="B9" s="22" t="s">
        <v>14</v>
      </c>
      <c r="C9" s="23" t="s">
        <v>15</v>
      </c>
      <c r="D9" s="23" t="s">
        <v>16</v>
      </c>
      <c r="E9" s="23" t="s">
        <v>17</v>
      </c>
      <c r="F9" s="23" t="s">
        <v>18</v>
      </c>
      <c r="G9" s="23" t="s">
        <v>19</v>
      </c>
      <c r="H9" s="23" t="s">
        <v>20</v>
      </c>
      <c r="I9" s="23" t="s">
        <v>21</v>
      </c>
      <c r="J9" s="23" t="s">
        <v>22</v>
      </c>
      <c r="K9" s="23" t="s">
        <v>23</v>
      </c>
      <c r="L9" s="23" t="s">
        <v>24</v>
      </c>
      <c r="M9" s="23" t="s">
        <v>25</v>
      </c>
      <c r="N9" s="23" t="s">
        <v>26</v>
      </c>
      <c r="O9" s="98" t="s">
        <v>27</v>
      </c>
      <c r="P9" s="99"/>
      <c r="Q9" s="21"/>
    </row>
    <row r="10" spans="1:17" ht="21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21.75">
      <c r="A11" s="3"/>
      <c r="B11" s="24">
        <v>1</v>
      </c>
      <c r="C11" s="25">
        <f>IF('[3]Discharge'!C9=0,0,IF(TRIM('[3]Discharge'!C9)="","",IF(COUNT(O6)=0,"",IF(O6=1,(((10^K4)*('[3]Discharge'!C9^N4))/100),((10^K4)*('[3]Discharge'!C9^N4))))))</f>
        <v>0.04958791514526989</v>
      </c>
      <c r="D11" s="25">
        <f>IF('[3]Discharge'!D9=0,0,IF(TRIM('[3]Discharge'!D9)="","",IF(COUNT(O6)=0,"",IF(O6=1,(((10^K4)*('[3]Discharge'!D9^N4))/100),((10^K4)*('[3]Discharge'!D9^N4))))))</f>
        <v>0.30214277977418424</v>
      </c>
      <c r="E11" s="25">
        <f>IF('[3]Discharge'!E9=0,0,IF(TRIM('[3]Discharge'!E9)="","",IF(COUNT(O6)=0,"",IF(O6=1,(((10^K4)*('[3]Discharge'!E9^N4))/100),((10^K4)*('[3]Discharge'!E9^N4))))))</f>
        <v>0.8853539395519775</v>
      </c>
      <c r="F11" s="25">
        <f>IF('[3]Discharge'!F9=0,0,IF(TRIM('[3]Discharge'!F9)="","",IF(COUNT(O6)=0,"",IF(O6=1,(((10^K4)*('[3]Discharge'!F9^N4))/100),((10^K4)*('[3]Discharge'!F9^N4))))))</f>
        <v>0.18519549413577185</v>
      </c>
      <c r="G11" s="25">
        <f>IF('[3]Discharge'!G9=0,0,IF(TRIM('[3]Discharge'!G9)="","",IF(COUNT(O6)=0,"",IF(O6=1,(((10^K4)*('[3]Discharge'!G9^N4))/100),((10^K4)*('[3]Discharge'!G9^N4))))))</f>
        <v>9.750796040023051</v>
      </c>
      <c r="H11" s="25">
        <f>IF('[3]Discharge'!H9=0,0,IF(TRIM('[3]Discharge'!H9)="","",IF(COUNT(O6)=0,"",IF(O6=1,(((10^K4)*('[3]Discharge'!H9^N4))/100),((10^K4)*('[3]Discharge'!H9^N4))))))</f>
        <v>52.26806226844174</v>
      </c>
      <c r="I11" s="25">
        <f>IF('[3]Discharge'!I9=0,0,IF(TRIM('[3]Discharge'!I9)="","",IF(COUNT(O6)=0,"",IF(O6=1,(((10^K4)*('[3]Discharge'!I9^N4))/100),((10^K4)*('[3]Discharge'!I9^N4))))))</f>
      </c>
      <c r="J11" s="25">
        <f>IF('[3]Discharge'!J9=0,0,IF(TRIM('[3]Discharge'!J9)="","",IF(COUNT(O6)=0,"",IF(O6=1,(((10^K4)*('[3]Discharge'!J9^N4))/100),((10^K4)*('[3]Discharge'!J9^N4))))))</f>
      </c>
      <c r="K11" s="25">
        <f>IF('[3]Discharge'!K9=0,0,IF(TRIM('[3]Discharge'!K9)="","",IF(COUNT(O6)=0,"",IF(O6=1,(((10^K4)*('[3]Discharge'!K9^N4))/100),((10^K4)*('[3]Discharge'!K9^N4))))))</f>
      </c>
      <c r="L11" s="25">
        <f>IF('[3]Discharge'!L9=0,0,IF(TRIM('[3]Discharge'!L9)="","",IF(COUNT(O6)=0,"",IF(O6=1,(((10^K4)*('[3]Discharge'!L9^N4))/100),((10^K4)*('[3]Discharge'!L9^N4))))))</f>
      </c>
      <c r="M11" s="25">
        <f>IF('[3]Discharge'!M9=0,0,IF(TRIM('[3]Discharge'!M9)="","",IF(COUNT(O6)=0,"",IF(O6=1,(((10^K4)*('[3]Discharge'!M9^N4))/100),((10^K4)*('[3]Discharge'!M9^N4))))))</f>
      </c>
      <c r="N11" s="25">
        <f>IF('[3]Discharge'!N9=0,0,IF(TRIM('[3]Discharge'!N9)="","",IF(COUNT(O6)=0,"",IF(O6=1,(((10^K4)*('[3]Discharge'!N9^N4))/100),((10^K4)*('[3]Discharge'!N9^N4))))))</f>
      </c>
      <c r="O11" s="84">
        <f>IF(AND(C11="",D11="",E11="",F11="",G11="",H11="",I11="",J11="",K11="",L11="",M11="",N11=""),"",SUM(C11:N11))</f>
        <v>63.44113843707199</v>
      </c>
      <c r="P11" s="85"/>
      <c r="Q11" s="4"/>
    </row>
    <row r="12" spans="1:17" ht="21.75">
      <c r="A12" s="3"/>
      <c r="B12" s="24">
        <v>2</v>
      </c>
      <c r="C12" s="25">
        <f>IF('[3]Discharge'!C10=0,0,IF(TRIM('[3]Discharge'!C10)="","",IF(COUNT(O6)=0,"",IF(O6=1,(((10^K4)*('[3]Discharge'!C10^N4))/100),((10^K4)*('[3]Discharge'!C10^N4))))))</f>
        <v>0.04048470858116391</v>
      </c>
      <c r="D12" s="25">
        <f>IF('[3]Discharge'!D10=0,0,IF(TRIM('[3]Discharge'!D10)="","",IF(COUNT(O6)=0,"",IF(O6=1,(((10^K4)*('[3]Discharge'!D10^N4))/100),((10^K4)*('[3]Discharge'!D10^N4))))))</f>
        <v>0.30214277977418424</v>
      </c>
      <c r="E12" s="25">
        <f>IF('[3]Discharge'!E10=0,0,IF(TRIM('[3]Discharge'!E10)="","",IF(COUNT(O6)=0,"",IF(O6=1,(((10^K4)*('[3]Discharge'!E10^N4))/100),((10^K4)*('[3]Discharge'!E10^N4))))))</f>
        <v>0</v>
      </c>
      <c r="F12" s="25">
        <f>IF('[3]Discharge'!F10=0,0,IF(TRIM('[3]Discharge'!F10)="","",IF(COUNT(O6)=0,"",IF(O6=1,(((10^K4)*('[3]Discharge'!F10^N4))/100),((10^K4)*('[3]Discharge'!F10^N4))))))</f>
        <v>0.10605851662432379</v>
      </c>
      <c r="G12" s="25">
        <f>IF('[3]Discharge'!G10=0,0,IF(TRIM('[3]Discharge'!G10)="","",IF(COUNT(O6)=0,"",IF(O6=1,(((10^K4)*('[3]Discharge'!G10^N4))/100),((10^K4)*('[3]Discharge'!G10^N4))))))</f>
        <v>8.630967866683935</v>
      </c>
      <c r="H12" s="25">
        <f>IF('[3]Discharge'!H10=0,0,IF(TRIM('[3]Discharge'!H10)="","",IF(COUNT(O6)=0,"",IF(O6=1,(((10^K4)*('[3]Discharge'!H10^N4))/100),((10^K4)*('[3]Discharge'!H10^N4))))))</f>
        <v>43.736318205577156</v>
      </c>
      <c r="I12" s="25">
        <f>IF('[3]Discharge'!I10=0,0,IF(TRIM('[3]Discharge'!I10)="","",IF(COUNT(O6)=0,"",IF(O6=1,(((10^K4)*('[3]Discharge'!I10^N4))/100),((10^K4)*('[3]Discharge'!I10^N4))))))</f>
      </c>
      <c r="J12" s="25">
        <f>IF('[3]Discharge'!J10=0,0,IF(TRIM('[3]Discharge'!J10)="","",IF(COUNT(O6)=0,"",IF(O6=1,(((10^K4)*('[3]Discharge'!J10^N4))/100),((10^K4)*('[3]Discharge'!J10^N4))))))</f>
      </c>
      <c r="K12" s="25">
        <f>IF('[3]Discharge'!K10=0,0,IF(TRIM('[3]Discharge'!K10)="","",IF(COUNT(O6)=0,"",IF(O6=1,(((10^K4)*('[3]Discharge'!K10^N4))/100),((10^K4)*('[3]Discharge'!K10^N4))))))</f>
      </c>
      <c r="L12" s="25">
        <f>IF('[3]Discharge'!L10=0,0,IF(TRIM('[3]Discharge'!L10)="","",IF(COUNT(O6)=0,"",IF(O6=1,(((10^K4)*('[3]Discharge'!L10^N4))/100),((10^K4)*('[3]Discharge'!L10^N4))))))</f>
      </c>
      <c r="M12" s="25">
        <f>IF('[3]Discharge'!M10=0,0,IF(TRIM('[3]Discharge'!M10)="","",IF(COUNT(O6)=0,"",IF(O6=1,(((10^K4)*('[3]Discharge'!M10^N4))/100),((10^K4)*('[3]Discharge'!M10^N4))))))</f>
      </c>
      <c r="N12" s="25">
        <f>IF('[3]Discharge'!N10=0,0,IF(TRIM('[3]Discharge'!N10)="","",IF(COUNT(O6)=0,"",IF(O6=1,(((10^K4)*('[3]Discharge'!N10^N4))/100),((10^K4)*('[3]Discharge'!N10^N4))))))</f>
      </c>
      <c r="O12" s="84">
        <f aca="true" t="shared" si="0" ref="O12:O41">IF(AND(C12="",D12="",E12="",F12="",G12="",H12="",I12="",J12="",K12="",L12="",M12="",N12=""),"",SUM(C12:N12))</f>
        <v>52.815972077240765</v>
      </c>
      <c r="P12" s="85"/>
      <c r="Q12" s="4"/>
    </row>
    <row r="13" spans="1:17" ht="21.75">
      <c r="A13" s="3"/>
      <c r="B13" s="24">
        <v>3</v>
      </c>
      <c r="C13" s="25">
        <f>IF('[3]Discharge'!C11=0,0,IF(TRIM('[3]Discharge'!C11)="","",IF(COUNT(O6)=0,"",IF(O6=1,(((10^K4)*('[3]Discharge'!C11^N4))/100),((10^K4)*('[3]Discharge'!C11^N4))))))</f>
        <v>0.032919906707010636</v>
      </c>
      <c r="D13" s="25">
        <f>IF('[3]Discharge'!D11=0,0,IF(TRIM('[3]Discharge'!D11)="","",IF(COUNT(O6)=0,"",IF(O6=1,(((10^K4)*('[3]Discharge'!D11^N4))/100),((10^K4)*('[3]Discharge'!D11^N4))))))</f>
        <v>0.19952514693322324</v>
      </c>
      <c r="E13" s="25">
        <f>IF('[3]Discharge'!E11=0,0,IF(TRIM('[3]Discharge'!E11)="","",IF(COUNT(O6)=0,"",IF(O6=1,(((10^K4)*('[3]Discharge'!E11^N4))/100),((10^K4)*('[3]Discharge'!E11^N4))))))</f>
        <v>0</v>
      </c>
      <c r="F13" s="25">
        <f>IF('[3]Discharge'!F11=0,0,IF(TRIM('[3]Discharge'!F11)="","",IF(COUNT(O6)=0,"",IF(O6=1,(((10^K4)*('[3]Discharge'!F11^N4))/100),((10^K4)*('[3]Discharge'!F11^N4))))))</f>
        <v>0.058125109130089794</v>
      </c>
      <c r="G13" s="25">
        <f>IF('[3]Discharge'!G11=0,0,IF(TRIM('[3]Discharge'!G11)="","",IF(COUNT(O6)=0,"",IF(O6=1,(((10^K4)*('[3]Discharge'!G11^N4))/100),((10^K4)*('[3]Discharge'!G11^N4))))))</f>
        <v>6.975516210060883</v>
      </c>
      <c r="H13" s="25">
        <f>IF('[3]Discharge'!H11=0,0,IF(TRIM('[3]Discharge'!H11)="","",IF(COUNT(O6)=0,"",IF(O6=1,(((10^K4)*('[3]Discharge'!H11^N4))/100),((10^K4)*('[3]Discharge'!H11^N4))))))</f>
        <v>53.18920145537099</v>
      </c>
      <c r="I13" s="25">
        <f>IF('[3]Discharge'!I11=0,0,IF(TRIM('[3]Discharge'!I11)="","",IF(COUNT(O6)=0,"",IF(O6=1,(((10^K4)*('[3]Discharge'!I11^N4))/100),((10^K4)*('[3]Discharge'!I11^N4))))))</f>
      </c>
      <c r="J13" s="25">
        <f>IF('[3]Discharge'!J11=0,0,IF(TRIM('[3]Discharge'!J11)="","",IF(COUNT(O6)=0,"",IF(O6=1,(((10^K4)*('[3]Discharge'!J11^N4))/100),((10^K4)*('[3]Discharge'!J11^N4))))))</f>
      </c>
      <c r="K13" s="25">
        <f>IF('[3]Discharge'!K11=0,0,IF(TRIM('[3]Discharge'!K11)="","",IF(COUNT(O6)=0,"",IF(O6=1,(((10^K4)*('[3]Discharge'!K11^N4))/100),((10^K4)*('[3]Discharge'!K11^N4))))))</f>
      </c>
      <c r="L13" s="25">
        <f>IF('[3]Discharge'!L11=0,0,IF(TRIM('[3]Discharge'!L11)="","",IF(COUNT(O6)=0,"",IF(O6=1,(((10^K4)*('[3]Discharge'!L11^N4))/100),((10^K4)*('[3]Discharge'!L11^N4))))))</f>
      </c>
      <c r="M13" s="25">
        <f>IF('[3]Discharge'!M11=0,0,IF(TRIM('[3]Discharge'!M11)="","",IF(COUNT(O6)=0,"",IF(O6=1,(((10^K4)*('[3]Discharge'!M11^N4))/100),((10^K4)*('[3]Discharge'!M11^N4))))))</f>
      </c>
      <c r="N13" s="25">
        <f>IF('[3]Discharge'!N11=0,0,IF(TRIM('[3]Discharge'!N11)="","",IF(COUNT(O6)=0,"",IF(O6=1,(((10^K4)*('[3]Discharge'!N11^N4))/100),((10^K4)*('[3]Discharge'!N11^N4))))))</f>
      </c>
      <c r="O13" s="84">
        <f t="shared" si="0"/>
        <v>60.4552878282022</v>
      </c>
      <c r="P13" s="85"/>
      <c r="Q13" s="4"/>
    </row>
    <row r="14" spans="1:17" ht="21.75">
      <c r="A14" s="3"/>
      <c r="B14" s="24">
        <v>4</v>
      </c>
      <c r="C14" s="25">
        <f>IF('[3]Discharge'!C12=0,0,IF(TRIM('[3]Discharge'!C12)="","",IF(COUNT(O6)=0,"",IF(O6=1,(((10^K4)*('[3]Discharge'!C12^N4))/100),((10^K4)*('[3]Discharge'!C12^N4))))))</f>
        <v>0.03155991255003856</v>
      </c>
      <c r="D14" s="25">
        <f>IF('[3]Discharge'!D12=0,0,IF(TRIM('[3]Discharge'!D12)="","",IF(COUNT(O6)=0,"",IF(O6=1,(((10^K4)*('[3]Discharge'!D12^N4))/100),((10^K4)*('[3]Discharge'!D12^N4))))))</f>
        <v>0.30214277977418424</v>
      </c>
      <c r="E14" s="25">
        <f>IF('[3]Discharge'!E12=0,0,IF(TRIM('[3]Discharge'!E12)="","",IF(COUNT(O6)=0,"",IF(O6=1,(((10^K4)*('[3]Discharge'!E12^N4))/100),((10^K4)*('[3]Discharge'!E12^N4))))))</f>
        <v>0</v>
      </c>
      <c r="F14" s="25">
        <f>IF('[3]Discharge'!F12=0,0,IF(TRIM('[3]Discharge'!F12)="","",IF(COUNT(O6)=0,"",IF(O6=1,(((10^K4)*('[3]Discharge'!F12^N4))/100),((10^K4)*('[3]Discharge'!F12^N4))))))</f>
        <v>0.04048470858116391</v>
      </c>
      <c r="G14" s="25">
        <f>IF('[3]Discharge'!G12=0,0,IF(TRIM('[3]Discharge'!G12)="","",IF(COUNT(O6)=0,"",IF(O6=1,(((10^K4)*('[3]Discharge'!G12^N4))/100),((10^K4)*('[3]Discharge'!G12^N4))))))</f>
        <v>6.322531728704807</v>
      </c>
      <c r="H14" s="25">
        <f>IF('[3]Discharge'!H12=0,0,IF(TRIM('[3]Discharge'!H12)="","",IF(COUNT(O6)=0,"",IF(O6=1,(((10^K4)*('[3]Discharge'!H12^N4))/100),((10^K4)*('[3]Discharge'!H12^N4))))))</f>
        <v>76.84777185439509</v>
      </c>
      <c r="I14" s="25">
        <f>IF('[3]Discharge'!I12=0,0,IF(TRIM('[3]Discharge'!I12)="","",IF(COUNT(O6)=0,"",IF(O6=1,(((10^K4)*('[3]Discharge'!I12^N4))/100),((10^K4)*('[3]Discharge'!I12^N4))))))</f>
      </c>
      <c r="J14" s="25">
        <f>IF('[3]Discharge'!J12=0,0,IF(TRIM('[3]Discharge'!J12)="","",IF(COUNT(O6)=0,"",IF(O6=1,(((10^K4)*('[3]Discharge'!J12^N4))/100),((10^K4)*('[3]Discharge'!J12^N4))))))</f>
      </c>
      <c r="K14" s="25">
        <f>IF('[3]Discharge'!K12=0,0,IF(TRIM('[3]Discharge'!K12)="","",IF(COUNT(O6)=0,"",IF(O6=1,(((10^K4)*('[3]Discharge'!K12^N4))/100),((10^K4)*('[3]Discharge'!K12^N4))))))</f>
      </c>
      <c r="L14" s="25">
        <f>IF('[3]Discharge'!L12=0,0,IF(TRIM('[3]Discharge'!L12)="","",IF(COUNT(O6)=0,"",IF(O6=1,(((10^K4)*('[3]Discharge'!L12^N4))/100),((10^K4)*('[3]Discharge'!L12^N4))))))</f>
      </c>
      <c r="M14" s="25">
        <f>IF('[3]Discharge'!M12=0,0,IF(TRIM('[3]Discharge'!M12)="","",IF(COUNT(O6)=0,"",IF(O6=1,(((10^K4)*('[3]Discharge'!M12^N4))/100),((10^K4)*('[3]Discharge'!M12^N4))))))</f>
      </c>
      <c r="N14" s="25">
        <f>IF('[3]Discharge'!N12=0,0,IF(TRIM('[3]Discharge'!N12)="","",IF(COUNT(O6)=0,"",IF(O6=1,(((10^K4)*('[3]Discharge'!N12^N4))/100),((10^K4)*('[3]Discharge'!N12^N4))))))</f>
      </c>
      <c r="O14" s="84">
        <f t="shared" si="0"/>
        <v>83.54449098400528</v>
      </c>
      <c r="P14" s="85"/>
      <c r="Q14" s="4"/>
    </row>
    <row r="15" spans="1:17" ht="21.75">
      <c r="A15" s="3"/>
      <c r="B15" s="24">
        <v>5</v>
      </c>
      <c r="C15" s="25">
        <f>IF('[3]Discharge'!C13=0,0,IF(TRIM('[3]Discharge'!C13)="","",IF(COUNT(O6)=0,"",IF(O6=1,(((10^K4)*('[3]Discharge'!C13^N4))/100),(((10^K4)*('[3]Discharge'!C13^N4)))))))</f>
        <v>0.024177546124757924</v>
      </c>
      <c r="D15" s="25">
        <f>IF('[3]Discharge'!D13=0,0,IF(TRIM('[3]Discharge'!D13)="","",IF(COUNT(O6)=0,"",IF(O6=1,(((10^K4)*('[3]Discharge'!D13^N4))/100),((10^K4)*('[3]Discharge'!D13^N4))))))</f>
        <v>0</v>
      </c>
      <c r="E15" s="25">
        <f>IF('[3]Discharge'!E13=0,0,IF(TRIM('[3]Discharge'!E13)="","",IF(COUNT(O6)=0,"",IF(O6=1,(((10^K4)*('[3]Discharge'!E13^N4))/100),((10^K4)*('[3]Discharge'!E13^N4))))))</f>
        <v>1.4248317484770958</v>
      </c>
      <c r="F15" s="25">
        <f>IF('[3]Discharge'!F13=0,0,IF(TRIM('[3]Discharge'!F13)="","",IF(COUNT(O6)=0,"",IF(O6=1,(((10^K4)*('[3]Discharge'!F13^N4))/100),((10^K4)*('[3]Discharge'!F13^N4))))))</f>
        <v>0.032919906707010636</v>
      </c>
      <c r="G15" s="25">
        <f>IF('[3]Discharge'!G13=0,0,IF(TRIM('[3]Discharge'!G13)="","",IF(COUNT(O6)=0,"",IF(O6=1,(((10^K4)*('[3]Discharge'!G13^N4))/100),((10^K4)*('[3]Discharge'!G13^N4))))))</f>
        <v>6.539561230982645</v>
      </c>
      <c r="H15" s="25">
        <f>IF('[3]Discharge'!H13=0,0,IF(TRIM('[3]Discharge'!H13)="","",IF(COUNT(O6)=0,"",IF(O6=1,(((10^K4)*('[3]Discharge'!H13^N4))/100),((10^K4)*('[3]Discharge'!H13^N4))))))</f>
        <v>62.18996405474444</v>
      </c>
      <c r="I15" s="25">
        <f>IF('[3]Discharge'!I13=0,0,IF(TRIM('[3]Discharge'!I13)="","",IF(COUNT(O6)=0,"",IF(O6=1,(((10^K4)*('[3]Discharge'!I13^N4))/100),((10^K4)*('[3]Discharge'!I13^N4))))))</f>
      </c>
      <c r="J15" s="25">
        <f>IF('[3]Discharge'!J13=0,0,IF(TRIM('[3]Discharge'!J13)="","",IF(COUNT(O6)=0,"",IF(O6=1,(((10^K4)*('[3]Discharge'!J13^N4))/100),((10^K4)*('[3]Discharge'!J13^N4))))))</f>
      </c>
      <c r="K15" s="25">
        <f>IF('[3]Discharge'!K13=0,0,IF(TRIM('[3]Discharge'!K13)="","",IF(COUNT(O6)=0,"",IF(O6=1,(((10^K4)*('[3]Discharge'!K13^N4))/100),((10^K4)*('[3]Discharge'!K13^N4))))))</f>
      </c>
      <c r="L15" s="25">
        <f>IF('[3]Discharge'!L13=0,0,IF(TRIM('[3]Discharge'!L13)="","",IF(COUNT(O6)=0,"",IF(O6=1,(((10^K4)*('[3]Discharge'!L13^N4))/100),((10^K4)*('[3]Discharge'!L13^N4))))))</f>
      </c>
      <c r="M15" s="25">
        <f>IF('[3]Discharge'!M13=0,0,IF(TRIM('[3]Discharge'!M13)="","",IF(COUNT(O6)=0,"",IF(O6=1,(((10^K4)*('[3]Discharge'!M13^N4))/100),((10^K4)*('[3]Discharge'!M13^N4))))))</f>
      </c>
      <c r="N15" s="25">
        <f>IF('[3]Discharge'!N13=0,0,IF(TRIM('[3]Discharge'!N13)="","",IF(COUNT(O6)=0,"",IF(O6=1,(((10^K4)*('[3]Discharge'!N13^N4))/100),((10^K4)*('[3]Discharge'!N13^N4))))))</f>
      </c>
      <c r="O15" s="84">
        <f t="shared" si="0"/>
        <v>70.21145448703595</v>
      </c>
      <c r="P15" s="85"/>
      <c r="Q15" s="4"/>
    </row>
    <row r="16" spans="1:17" ht="21.75">
      <c r="A16" s="3"/>
      <c r="B16" s="24">
        <v>6</v>
      </c>
      <c r="C16" s="25">
        <f>IF('[3]Discharge'!C14=0,0,IF(TRIM('[3]Discharge'!C14)="","",IF(COUNT(O6)=0,"",IF(O6=1,(((10^K4)*('[3]Discharge'!C14^N4))/100),((10^K4)*('[3]Discharge'!C14^N4))))))</f>
        <v>0.038408078893459006</v>
      </c>
      <c r="D16" s="25">
        <f>IF('[3]Discharge'!D14=0,0,IF(TRIM('[3]Discharge'!D14)="","",IF(COUNT(O6)=0,"",IF(O6=1,(((10^K4)*('[3]Discharge'!D14^N4))/100),((10^K4)*('[3]Discharge'!D14^N4))))))</f>
        <v>0</v>
      </c>
      <c r="E16" s="25">
        <f>IF('[3]Discharge'!E14=0,0,IF(TRIM('[3]Discharge'!E14)="","",IF(COUNT(O6)=0,"",IF(O6=1,(((10^K4)*('[3]Discharge'!E14^N4))/100),((10^K4)*('[3]Discharge'!E14^N4))))))</f>
        <v>0</v>
      </c>
      <c r="F16" s="25">
        <f>IF('[3]Discharge'!F14=0,0,IF(TRIM('[3]Discharge'!F14)="","",IF(COUNT(O6)=0,"",IF(O6=1,(((10^K4)*('[3]Discharge'!F14^N4))/100),((10^K4)*('[3]Discharge'!F14^N4))))))</f>
        <v>0.032919906707010636</v>
      </c>
      <c r="G16" s="25">
        <f>IF('[3]Discharge'!G14=0,0,IF(TRIM('[3]Discharge'!G14)="","",IF(COUNT(O6)=0,"",IF(O6=1,(((10^K4)*('[3]Discharge'!G14^N4))/100),((10^K4)*('[3]Discharge'!G14^N4))))))</f>
        <v>7.937439698001099</v>
      </c>
      <c r="H16" s="25">
        <f>IF('[3]Discharge'!H14=0,0,IF(TRIM('[3]Discharge'!H14)="","",IF(COUNT(O6)=0,"",IF(O6=1,(((10^K4)*('[3]Discharge'!H14^N4))/100),((10^K4)*('[3]Discharge'!H14^N4))))))</f>
        <v>51.65476294649111</v>
      </c>
      <c r="I16" s="25">
        <f>IF('[3]Discharge'!I14=0,0,IF(TRIM('[3]Discharge'!I14)="","",IF(COUNT(O6)=0,"",IF(O6=1,(((10^K4)*('[3]Discharge'!I14^N4))/100),((10^K4)*('[3]Discharge'!I14^N4))))))</f>
      </c>
      <c r="J16" s="25">
        <f>IF('[3]Discharge'!J14=0,0,IF(TRIM('[3]Discharge'!J14)="","",IF(COUNT(O6)=0,"",IF(O6=1,(((10^K4)*('[3]Discharge'!J14^N4))/100),((10^K4)*('[3]Discharge'!J14^N4))))))</f>
      </c>
      <c r="K16" s="25">
        <f>IF('[3]Discharge'!K14=0,0,IF(TRIM('[3]Discharge'!K14)="","",IF(COUNT(O6)=0,"",IF(O6=1,(((10^K4)*('[3]Discharge'!K14^N4))/100),((10^K4)*('[3]Discharge'!K14^N4))))))</f>
      </c>
      <c r="L16" s="25">
        <f>IF('[3]Discharge'!L14=0,0,IF(TRIM('[3]Discharge'!L14)="","",IF(COUNT(O6)=0,"",IF(O6=1,(((10^K4)*('[3]Discharge'!L14^N4))/100),((10^K4)*('[3]Discharge'!L14^N4))))))</f>
      </c>
      <c r="M16" s="25">
        <f>IF('[3]Discharge'!M14=0,0,IF(TRIM('[3]Discharge'!M14)="","",IF(COUNT(O6)=0,"",IF(O6=1,(((10^K4)*('[3]Discharge'!M14^N4))/100),((10^K4)*('[3]Discharge'!M14^N4))))))</f>
      </c>
      <c r="N16" s="25">
        <f>IF('[3]Discharge'!N14=0,0,IF(TRIM('[3]Discharge'!N14)="","",IF(COUNT(O6)=0,"",IF(O6=1,(((10^K4)*('[3]Discharge'!N14^N4))/100),((10^K4)*('[3]Discharge'!N14^N4))))))</f>
      </c>
      <c r="O16" s="84">
        <f t="shared" si="0"/>
        <v>59.66353063009268</v>
      </c>
      <c r="P16" s="85"/>
      <c r="Q16" s="4"/>
    </row>
    <row r="17" spans="1:17" ht="21.75">
      <c r="A17" s="3"/>
      <c r="B17" s="24">
        <v>7</v>
      </c>
      <c r="C17" s="25">
        <f>IF('[3]Discharge'!C15=0,0,IF(TRIM('[3]Discharge'!C15)="","",IF(COUNT(O6)=0,"",IF(O6=1,(((10^K4)*('[3]Discharge'!C15^N4))/100),((10^K4)*('[3]Discharge'!C15^N4))))))</f>
        <v>0.3690270582157575</v>
      </c>
      <c r="D17" s="25">
        <f>IF('[3]Discharge'!D15=0,0,IF(TRIM('[3]Discharge'!D15)="","",IF(COUNT(O6)=0,"",IF(O6=1,(((10^K4)*('[3]Discharge'!D15^N4))/100),((10^K4)*('[3]Discharge'!D15^N4))))))</f>
        <v>1.591912233975332</v>
      </c>
      <c r="E17" s="25">
        <f>IF('[3]Discharge'!E15=0,0,IF(TRIM('[3]Discharge'!E15)="","",IF(COUNT(O6)=0,"",IF(O6=1,(((10^K4)*('[3]Discharge'!E15^N4))/100),((10^K4)*('[3]Discharge'!E15^N4))))))</f>
        <v>1.139703235951917</v>
      </c>
      <c r="F17" s="25">
        <f>IF('[3]Discharge'!F15=0,0,IF(TRIM('[3]Discharge'!F15)="","",IF(COUNT(O6)=0,"",IF(O6=1,(((10^K4)*('[3]Discharge'!F15^N4))/100),((10^K4)*('[3]Discharge'!F15^N4))))))</f>
        <v>0.0295296439913721</v>
      </c>
      <c r="G17" s="25">
        <f>IF('[3]Discharge'!G15=0,0,IF(TRIM('[3]Discharge'!G15)="","",IF(COUNT(O6)=0,"",IF(O6=1,(((10^K4)*('[3]Discharge'!G15^N4))/100),((10^K4)*('[3]Discharge'!G15^N4))))))</f>
        <v>8.075732402618378</v>
      </c>
      <c r="H17" s="25">
        <f>IF('[3]Discharge'!H15=0,0,IF(TRIM('[3]Discharge'!H15)="","",IF(COUNT(O6)=0,"",IF(O6=1,(((10^K4)*('[3]Discharge'!H15^N4))/100),((10^K4)*('[3]Discharge'!H15^N4))))))</f>
        <v>37.82934285681458</v>
      </c>
      <c r="I17" s="25">
        <f>IF('[3]Discharge'!I15=0,0,IF(TRIM('[3]Discharge'!I15)="","",IF(COUNT(O6)=0,"",IF(O6=1,(((10^K4)*('[3]Discharge'!I15^N4))/100),((10^K4)*('[3]Discharge'!I15^N4))))))</f>
      </c>
      <c r="J17" s="25">
        <f>IF('[3]Discharge'!J15=0,0,IF(TRIM('[3]Discharge'!J15)="","",IF(COUNT(O6)=0,"",IF(O6=1,(((10^K4)*('[3]Discharge'!J15^N4))/100),((10^K4)*('[3]Discharge'!J15^N4))))))</f>
      </c>
      <c r="K17" s="25">
        <f>IF('[3]Discharge'!K15=0,0,IF(TRIM('[3]Discharge'!K15)="","",IF(COUNT(O6)=0,"",IF(O6=1,(((10^K4)*('[3]Discharge'!K15^N4))/100),((10^K4)*('[3]Discharge'!K15^N4))))))</f>
      </c>
      <c r="L17" s="25">
        <f>IF('[3]Discharge'!L15=0,0,IF(TRIM('[3]Discharge'!L15)="","",IF(COUNT(O6)=0,"",IF(O6=1,(((10^K4)*('[3]Discharge'!L15^N4))/100),((10^K4)*('[3]Discharge'!L15^N4))))))</f>
      </c>
      <c r="M17" s="25">
        <f>IF('[3]Discharge'!M15=0,0,IF(TRIM('[3]Discharge'!M15)="","",IF(COUNT(O6)=0,"",IF(O6=1,(((10^K4)*('[3]Discharge'!M15^N4))/100),((10^K4)*('[3]Discharge'!M15^N4))))))</f>
      </c>
      <c r="N17" s="25">
        <f>IF('[3]Discharge'!N15=0,0,IF(TRIM('[3]Discharge'!N15)="","",IF(COUNT(O6)=0,"",IF(O6=1,(((10^K4)*('[3]Discharge'!N15^N4))/100),((10^K4)*('[3]Discharge'!N15^N4))))))</f>
      </c>
      <c r="O17" s="84">
        <f t="shared" si="0"/>
        <v>49.035247431567335</v>
      </c>
      <c r="P17" s="85"/>
      <c r="Q17" s="4"/>
    </row>
    <row r="18" spans="1:17" ht="21.75">
      <c r="A18" s="3"/>
      <c r="B18" s="24">
        <v>8</v>
      </c>
      <c r="C18" s="25">
        <f>IF('[3]Discharge'!C16=0,0,IF(TRIM('[3]Discharge'!C16)="","",IF(COUNT(O6)=0,"",IF(O6=1,(((10^K4)*('[3]Discharge'!C16^N4))/100),((10^K4)*('[3]Discharge'!C16^N4))))))</f>
        <v>0.9108922787654471</v>
      </c>
      <c r="D18" s="25">
        <f>IF('[3]Discharge'!D16=0,0,IF(TRIM('[3]Discharge'!D16)="","",IF(COUNT(O6)=0,"",IF(O6=1,(((10^K4)*('[3]Discharge'!D16^N4))/100),((10^K4)*('[3]Discharge'!D16^N4))))))</f>
        <v>0</v>
      </c>
      <c r="E18" s="25">
        <f>IF('[3]Discharge'!E16=0,0,IF(TRIM('[3]Discharge'!E16)="","",IF(COUNT(O6)=0,"",IF(O6=1,(((10^K4)*('[3]Discharge'!E16^N4))/100),((10^K4)*('[3]Discharge'!E16^N4))))))</f>
        <v>1.021042636418779</v>
      </c>
      <c r="F18" s="25">
        <f>IF('[3]Discharge'!F16=0,0,IF(TRIM('[3]Discharge'!F16)="","",IF(COUNT(O6)=0,"",IF(O6=1,(((10^K4)*('[3]Discharge'!F16^N4))/100),((10^K4)*('[3]Discharge'!F16^N4))))))</f>
        <v>0.016991469728057203</v>
      </c>
      <c r="G18" s="25">
        <f>IF('[3]Discharge'!G16=0,0,IF(TRIM('[3]Discharge'!G16)="","",IF(COUNT(O6)=0,"",IF(O6=1,(((10^K4)*('[3]Discharge'!G16^N4))/100),((10^K4)*('[3]Discharge'!G16^N4))))))</f>
        <v>12.483395476141471</v>
      </c>
      <c r="H18" s="25">
        <f>IF('[3]Discharge'!H16=0,0,IF(TRIM('[3]Discharge'!H16)="","",IF(COUNT(O6)=0,"",IF(O6=1,(((10^K4)*('[3]Discharge'!H16^N4))/100),((10^K4)*('[3]Discharge'!H16^N4))))))</f>
        <v>27.673033977289297</v>
      </c>
      <c r="I18" s="25">
        <f>IF('[3]Discharge'!I16=0,0,IF(TRIM('[3]Discharge'!I16)="","",IF(COUNT(O6)=0,"",IF(O6=1,(((10^K4)*('[3]Discharge'!I16^N4))/100),((10^K4)*('[3]Discharge'!I16^N4))))))</f>
      </c>
      <c r="J18" s="25">
        <f>IF('[3]Discharge'!J16=0,0,IF(TRIM('[3]Discharge'!J16)="","",IF(COUNT(O6)=0,"",IF(O6=1,(((10^K4)*('[3]Discharge'!J16^N4))/100),((10^K4)*('[3]Discharge'!J16^N4))))))</f>
      </c>
      <c r="K18" s="25">
        <f>IF('[3]Discharge'!K16=0,0,IF(TRIM('[3]Discharge'!K16)="","",IF(COUNT(O6)=0,"",IF(O6=1,(((10^K4)*('[3]Discharge'!K16^N4))/100),((10^K4)*('[3]Discharge'!K16^N4))))))</f>
      </c>
      <c r="L18" s="25">
        <f>IF('[3]Discharge'!L16=0,0,IF(TRIM('[3]Discharge'!L16)="","",IF(COUNT(O6)=0,"",IF(O6=1,(((10^K4)*('[3]Discharge'!L16^N4))/100),((10^K4)*('[3]Discharge'!L16^N4))))))</f>
      </c>
      <c r="M18" s="25">
        <f>IF('[3]Discharge'!M16=0,0,IF(TRIM('[3]Discharge'!M16)="","",IF(COUNT(O6)=0,"",IF(O6=1,(((10^K4)*('[3]Discharge'!M16^N4))/100),((10^K4)*('[3]Discharge'!M16^N4))))))</f>
      </c>
      <c r="N18" s="25">
        <f>IF('[3]Discharge'!N16=0,0,IF(TRIM('[3]Discharge'!N16)="","",IF(COUNT(O6)=0,"",IF(O6=1,(((10^K4)*('[3]Discharge'!N16^N4))/100),((10^K4)*('[3]Discharge'!N16^N4))))))</f>
      </c>
      <c r="O18" s="84">
        <f t="shared" si="0"/>
        <v>42.10535583834305</v>
      </c>
      <c r="P18" s="85"/>
      <c r="Q18" s="4"/>
    </row>
    <row r="19" spans="1:17" ht="21.75">
      <c r="A19" s="3"/>
      <c r="B19" s="24">
        <v>9</v>
      </c>
      <c r="C19" s="25">
        <f>IF('[3]Discharge'!C17=0,0,IF(TRIM('[3]Discharge'!C17)="","",IF(COUNT(O6)=0,"",IF(O6=1,(((10^K4)*('[3]Discharge'!C17^N4))/100),((10^K4)*('[3]Discharge'!C17^N4))))))</f>
        <v>1.1099309944073794</v>
      </c>
      <c r="D19" s="25">
        <f>IF('[3]Discharge'!D17=0,0,IF(TRIM('[3]Discharge'!D17)="","",IF(COUNT(O6)=0,"",IF(O6=1,(((10^K4)*('[3]Discharge'!D17^N4))/100),((10^K4)*('[3]Discharge'!D17^N4))))))</f>
        <v>0</v>
      </c>
      <c r="E19" s="25">
        <f>IF('[3]Discharge'!E17=0,0,IF(TRIM('[3]Discharge'!E17)="","",IF(COUNT(O6)=0,"",IF(O6=1,(((10^K4)*('[3]Discharge'!E17^N4))/100),((10^K4)*('[3]Discharge'!E17^N4))))))</f>
        <v>0</v>
      </c>
      <c r="F19" s="25">
        <f>IF('[3]Discharge'!F17=0,0,IF(TRIM('[3]Discharge'!F17)="","",IF(COUNT(O6)=0,"",IF(O6=1,(((10^K4)*('[3]Discharge'!F17^N4))/100),((10^K4)*('[3]Discharge'!F17^N4))))))</f>
        <v>0.015710593746421194</v>
      </c>
      <c r="G19" s="25">
        <f>IF('[3]Discharge'!G17=0,0,IF(TRIM('[3]Discharge'!G17)="","",IF(COUNT(O6)=0,"",IF(O6=1,(((10^K4)*('[3]Discharge'!G17^N4))/100),((10^K4)*('[3]Discharge'!G17^N4))))))</f>
        <v>11.79476408825394</v>
      </c>
      <c r="H19" s="25">
        <f>IF('[3]Discharge'!H17=0,0,IF(TRIM('[3]Discharge'!H17)="","",IF(COUNT(O6)=0,"",IF(O6=1,(((10^K4)*('[3]Discharge'!H17^N4))/100),((10^K4)*('[3]Discharge'!H17^N4))))))</f>
        <v>20.373921064366762</v>
      </c>
      <c r="I19" s="25">
        <f>IF('[3]Discharge'!I17=0,0,IF(TRIM('[3]Discharge'!I17)="","",IF(COUNT(O6)=0,"",IF(O6=1,(((10^K4)*('[3]Discharge'!I17^N4))/100),((10^K4)*('[3]Discharge'!I17^N4))))))</f>
      </c>
      <c r="J19" s="25">
        <f>IF('[3]Discharge'!J17=0,0,IF(TRIM('[3]Discharge'!J17)="","",IF(COUNT(O6)=0,"",IF(O6=1,(((10^K4)*('[3]Discharge'!J17^N4))/100),((10^K4)*('[3]Discharge'!J17^N4))))))</f>
      </c>
      <c r="K19" s="25">
        <f>IF('[3]Discharge'!K17=0,0,IF(TRIM('[3]Discharge'!K17)="","",IF(COUNT(O6)=0,"",IF(O6=1,(((10^K4)*('[3]Discharge'!K17^N4))/100),((10^K4)*('[3]Discharge'!K17^N4))))))</f>
      </c>
      <c r="L19" s="25">
        <f>IF('[3]Discharge'!L17=0,0,IF(TRIM('[3]Discharge'!L17)="","",IF(COUNT(O6)=0,"",IF(O6=1,(((10^K4)*('[3]Discharge'!L17^N4))/100),((10^K4)*('[3]Discharge'!L17^N4))))))</f>
      </c>
      <c r="M19" s="25">
        <f>IF('[3]Discharge'!M17=0,0,IF(TRIM('[3]Discharge'!M17)="","",IF(COUNT(O6)=0,"",IF(O6=1,(((10^K4)*('[3]Discharge'!M17^N4))/100),((10^K4)*('[3]Discharge'!M17^N4))))))</f>
      </c>
      <c r="N19" s="25">
        <f>IF('[3]Discharge'!N17=0,0,IF(TRIM('[3]Discharge'!N17)="","",IF(COUNT(O6)=0,"",IF(O6=1,(((10^K4)*('[3]Discharge'!N17^N4))/100),((10^K4)*('[3]Discharge'!N17^N4))))))</f>
      </c>
      <c r="O19" s="84">
        <f t="shared" si="0"/>
        <v>33.2943267407745</v>
      </c>
      <c r="P19" s="85"/>
      <c r="Q19" s="4"/>
    </row>
    <row r="20" spans="1:17" ht="21.75">
      <c r="A20" s="3"/>
      <c r="B20" s="24">
        <v>10</v>
      </c>
      <c r="C20" s="25">
        <f>IF('[3]Discharge'!C18=0,0,IF(TRIM('[3]Discharge'!C18)="","",IF(COUNT(O6)=0,"",IF(O6=1,(((10^K4)*('[3]Discharge'!C18^N4))/100),((10^K4)*('[3]Discharge'!C18^N4))))))</f>
        <v>0.8344734139677891</v>
      </c>
      <c r="D20" s="25">
        <f>IF('[3]Discharge'!D18=0,0,IF(TRIM('[3]Discharge'!D18)="","",IF(COUNT(O6)=0,"",IF(O6=1,(((10^K4)*('[3]Discharge'!D18^N4))/100),((10^K4)*('[3]Discharge'!D18^N4))))))</f>
        <v>1.591912233975332</v>
      </c>
      <c r="E20" s="25">
        <f>IF('[3]Discharge'!E18=0,0,IF(TRIM('[3]Discharge'!E18)="","",IF(COUNT(O6)=0,"",IF(O6=1,(((10^K4)*('[3]Discharge'!E18^N4))/100),((10^K4)*('[3]Discharge'!E18^N4))))))</f>
        <v>1.5583665664697077</v>
      </c>
      <c r="F20" s="25">
        <f>IF('[3]Discharge'!F18=0,0,IF(TRIM('[3]Discharge'!F18)="","",IF(COUNT(O6)=0,"",IF(O6=1,(((10^K4)*('[3]Discharge'!F18^N4))/100),((10^K4)*('[3]Discharge'!F18^N4))))))</f>
        <v>0.04396656177452951</v>
      </c>
      <c r="G20" s="25">
        <f>IF('[3]Discharge'!G18=0,0,IF(TRIM('[3]Discharge'!G18)="","",IF(COUNT(O6)=0,"",IF(O6=1,(((10^K4)*('[3]Discharge'!G18^N4))/100),((10^K4)*('[3]Discharge'!G18^N4))))))</f>
        <v>11.109664639560949</v>
      </c>
      <c r="H20" s="25">
        <f>IF('[3]Discharge'!H18=0,0,IF(TRIM('[3]Discharge'!H18)="","",IF(COUNT(O6)=0,"",IF(O6=1,(((10^K4)*('[3]Discharge'!H18^N4))/100),((10^K4)*('[3]Discharge'!H18^N4))))))</f>
        <v>13.522616034415334</v>
      </c>
      <c r="I20" s="25">
        <f>IF('[3]Discharge'!I18=0,0,IF(TRIM('[3]Discharge'!I18)="","",IF(COUNT(O6)=0,"",IF(O6=1,(((10^K4)*('[3]Discharge'!I18^N4))/100),((10^K4)*('[3]Discharge'!I18^N4))))))</f>
      </c>
      <c r="J20" s="25">
        <f>IF('[3]Discharge'!J18=0,0,IF(TRIM('[3]Discharge'!J18)="","",IF(COUNT(O6)=0,"",IF(O6=1,(((10^K4)*('[3]Discharge'!J18^N4))/100),((10^K4)*('[3]Discharge'!J18^N4))))))</f>
      </c>
      <c r="K20" s="25">
        <f>IF('[3]Discharge'!K18=0,0,IF(TRIM('[3]Discharge'!K18)="","",IF(COUNT(O6)=0,"",IF(O6=1,(((10^K4)*('[3]Discharge'!K18^N4))/100),((10^K4)*('[3]Discharge'!K18^N4))))))</f>
      </c>
      <c r="L20" s="25">
        <f>IF('[3]Discharge'!L18=0,0,IF(TRIM('[3]Discharge'!L18)="","",IF(COUNT(O6)=0,"",IF(O6=1,(((10^K4)*('[3]Discharge'!L18^N4))/100),((10^K4)*('[3]Discharge'!L18^N4))))))</f>
      </c>
      <c r="M20" s="25">
        <f>IF('[3]Discharge'!M18=0,0,IF(TRIM('[3]Discharge'!M18)="","",IF(COUNT(O6)=0,"",IF(O6=1,(((10^K4)*('[3]Discharge'!M18^N4))/100),((10^K4)*('[3]Discharge'!M18^N4))))))</f>
      </c>
      <c r="N20" s="25">
        <f>IF('[3]Discharge'!N18=0,0,IF(TRIM('[3]Discharge'!N18)="","",IF(COUNT(O6)=0,"",IF(O6=1,(((10^K4)*('[3]Discharge'!N18^N4))/100),((10^K4)*('[3]Discharge'!N18^N4))))))</f>
      </c>
      <c r="O20" s="84">
        <f t="shared" si="0"/>
        <v>28.660999450163644</v>
      </c>
      <c r="P20" s="85"/>
      <c r="Q20" s="4"/>
    </row>
    <row r="21" spans="1:17" ht="21.75">
      <c r="A21" s="3"/>
      <c r="B21" s="24">
        <v>11</v>
      </c>
      <c r="C21" s="25">
        <f>IF('[3]Discharge'!C20=0,0,IF(TRIM('[3]Discharge'!C20)="","",IF(COUNT(O6)=0,"",IF(O6=1,(((10^K4)*('[3]Discharge'!C20^N4))/100),((10^K4)*('[3]Discharge'!C20^N4))))))</f>
        <v>0.3354375810520543</v>
      </c>
      <c r="D21" s="25">
        <f>IF('[3]Discharge'!D20=0,0,IF(TRIM('[3]Discharge'!D20)="","",IF(COUNT(O6)=0,"",IF(O6=1,(((10^K4)*('[3]Discharge'!D20^N4))/100),((10^K4)*('[3]Discharge'!D20^N4))))))</f>
        <v>1.3916160943972635</v>
      </c>
      <c r="E21" s="25">
        <f>IF('[3]Discharge'!E20=0,0,IF(TRIM('[3]Discharge'!E20)="","",IF(COUNT(O6)=0,"",IF(O6=1,(((10^K4)*('[3]Discharge'!E20^N4))/100),((10^K4)*('[3]Discharge'!E20^N4))))))</f>
        <v>1.3253956735826755</v>
      </c>
      <c r="F21" s="25">
        <f>IF('[3]Discharge'!F20=0,0,IF(TRIM('[3]Discharge'!F20)="","",IF(COUNT(O6)=0,"",IF(O6=1,(((10^K4)*('[3]Discharge'!F20^N4))/100),((10^K4)*('[3]Discharge'!F20^N4))))))</f>
        <v>0.8853539395519775</v>
      </c>
      <c r="G21" s="25">
        <f>IF('[3]Discharge'!G20=0,0,IF(TRIM('[3]Discharge'!G20)="","",IF(COUNT(O6)=0,"",IF(O6=1,(((10^K4)*('[3]Discharge'!G20^N4))/100),((10^K4)*('[3]Discharge'!G20^N4))))))</f>
        <v>10.598264587781543</v>
      </c>
      <c r="H21" s="25">
        <f>IF('[3]Discharge'!H20=0,0,IF(TRIM('[3]Discharge'!H20)="","",IF(COUNT(O6)=0,"",IF(O6=1,(((10^K4)*('[3]Discharge'!H20^N4))/100),((10^K4)*('[3]Discharge'!H20^N4))))))</f>
        <v>13.870623357610409</v>
      </c>
      <c r="I21" s="25">
        <f>IF('[3]Discharge'!I20=0,0,IF(TRIM('[3]Discharge'!I20)="","",IF(COUNT(O6)=0,"",IF(O6=1,(((10^K4)*('[3]Discharge'!I20^N4))/100),((10^K4)*('[3]Discharge'!I20^N4))))))</f>
      </c>
      <c r="J21" s="25">
        <f>IF('[3]Discharge'!J20=0,0,IF(TRIM('[3]Discharge'!J20)="","",IF(COUNT(O6)=0,"",IF(O6=1,(((10^K4)*('[3]Discharge'!J20^N4))/100),((10^K4)*('[3]Discharge'!J20^N4))))))</f>
      </c>
      <c r="K21" s="25">
        <f>IF('[3]Discharge'!K20=0,0,IF(TRIM('[3]Discharge'!K20)="","",IF(COUNT(O6)=0,"",IF(O6=1,(((10^K4)*('[3]Discharge'!K20^N4))/100),((10^K4)*('[3]Discharge'!K20^N4))))))</f>
      </c>
      <c r="L21" s="25">
        <f>IF('[3]Discharge'!L20=0,0,IF(TRIM('[3]Discharge'!L20)="","",IF(COUNT(O6)=0,"",IF(O6=1,(((10^K4)*('[3]Discharge'!L20^N4))/100),((10^K4)*('[3]Discharge'!L20^N4))))))</f>
      </c>
      <c r="M21" s="25">
        <f>IF('[3]Discharge'!M20=0,0,IF(TRIM('[3]Discharge'!M20)="","",IF(COUNT(O6)=0,"",IF(O6=1,(((10^K4)*('[3]Discharge'!M20^N4))/100),((10^K4)*('[3]Discharge'!M20^N4))))))</f>
      </c>
      <c r="N21" s="25">
        <f>IF('[3]Discharge'!N20=0,0,IF(TRIM('[3]Discharge'!N20)="","",IF(COUNT(O6)=0,"",IF(O6=1,(((10^K4)*('[3]Discharge'!N20^N4))/100),((10^K4)*('[3]Discharge'!N20^N4))))))</f>
      </c>
      <c r="O21" s="84">
        <f t="shared" si="0"/>
        <v>28.406691233975923</v>
      </c>
      <c r="P21" s="85"/>
      <c r="Q21" s="4"/>
    </row>
    <row r="22" spans="1:17" ht="21.75">
      <c r="A22" s="3"/>
      <c r="B22" s="24">
        <v>12</v>
      </c>
      <c r="C22" s="25">
        <f>IF('[3]Discharge'!C21=0,0,IF(TRIM('[3]Discharge'!C21)="","",IF(COUNT(O6)=0,"",IF(O6=1,(((10^K4)*('[3]Discharge'!C21^N4))/100),((10^K4)*('[3]Discharge'!C21^N4))))))</f>
        <v>0.24304307640003953</v>
      </c>
      <c r="D22" s="25">
        <f>IF('[3]Discharge'!D21=0,0,IF(TRIM('[3]Discharge'!D21)="","",IF(COUNT(O6)=0,"",IF(O6=1,(((10^K4)*('[3]Discharge'!D21^N4))/100),((10^K4)*('[3]Discharge'!D21^N4))))))</f>
        <v>1.1099309944073794</v>
      </c>
      <c r="E22" s="25">
        <f>IF('[3]Discharge'!E21=0,0,IF(TRIM('[3]Discharge'!E21)="","",IF(COUNT(O6)=0,"",IF(O6=1,(((10^K4)*('[3]Discharge'!E21^N4))/100),((10^K4)*('[3]Discharge'!E21^N4))))))</f>
        <v>1.169544283270378</v>
      </c>
      <c r="F22" s="25">
        <f>IF('[3]Discharge'!F21=0,0,IF(TRIM('[3]Discharge'!F21)="","",IF(COUNT(O6)=0,"",IF(O6=1,(((10^K4)*('[3]Discharge'!F21^N4))/100),((10^K4)*('[3]Discharge'!F21^N4))))))</f>
        <v>1.139703235951917</v>
      </c>
      <c r="G22" s="25">
        <f>IF('[3]Discharge'!G21=0,0,IF(TRIM('[3]Discharge'!G21)="","",IF(COUNT(O6)=0,"",IF(O6=1,(((10^K4)*('[3]Discharge'!G21^N4))/100),((10^K4)*('[3]Discharge'!G21^N4))))))</f>
        <v>10.258531042223048</v>
      </c>
      <c r="H22" s="25">
        <f>IF('[3]Discharge'!H21=0,0,IF(TRIM('[3]Discharge'!H21)="","",IF(COUNT(O6)=0,"",IF(O6=1,(((10^K4)*('[3]Discharge'!H21^N4))/100),((10^K4)*('[3]Discharge'!H21^N4))))))</f>
        <v>12.310915604811093</v>
      </c>
      <c r="I22" s="25">
        <f>IF('[3]Discharge'!I21=0,0,IF(TRIM('[3]Discharge'!I21)="","",IF(COUNT(O6)=0,"",IF(O6=1,(((10^K4)*('[3]Discharge'!I21^N4))/100),((10^K4)*('[3]Discharge'!I21^N4))))))</f>
      </c>
      <c r="J22" s="25">
        <f>IF('[3]Discharge'!J21=0,0,IF(TRIM('[3]Discharge'!J21)="","",IF(COUNT(O6)=0,"",IF(O6=1,(((10^K4)*('[3]Discharge'!J21^N4))/100),((10^K4)*('[3]Discharge'!J21^N4))))))</f>
      </c>
      <c r="K22" s="25">
        <f>IF('[3]Discharge'!K21=0,0,IF(TRIM('[3]Discharge'!K21)="","",IF(COUNT(O6)=0,"",IF(O6=1,(((10^K4)*('[3]Discharge'!K21^N4))/100),((10^K4)*('[3]Discharge'!K21^N4))))))</f>
      </c>
      <c r="L22" s="25">
        <f>IF('[3]Discharge'!L21=0,0,IF(TRIM('[3]Discharge'!L21)="","",IF(COUNT(O6)=0,"",IF(O6=1,(((10^K4)*('[3]Discharge'!L21^N4))/100),((10^K4)*('[3]Discharge'!L21^N4))))))</f>
      </c>
      <c r="M22" s="25">
        <f>IF('[3]Discharge'!M21=0,0,IF(TRIM('[3]Discharge'!M21)="","",IF(COUNT(O6)=0,"",IF(O6=1,(((10^K4)*('[3]Discharge'!M21^N4))/100),((10^K4)*('[3]Discharge'!M21^N4))))))</f>
      </c>
      <c r="N22" s="25">
        <f>IF('[3]Discharge'!N21=0,0,IF(TRIM('[3]Discharge'!N21)="","",IF(COUNT(O6)=0,"",IF(O6=1,(((10^K4)*('[3]Discharge'!N21^N4))/100),((10^K4)*('[3]Discharge'!N21^N4))))))</f>
      </c>
      <c r="O22" s="84">
        <f t="shared" si="0"/>
        <v>26.231668237063857</v>
      </c>
      <c r="P22" s="85"/>
      <c r="Q22" s="4"/>
    </row>
    <row r="23" spans="1:17" ht="21.75">
      <c r="A23" s="3"/>
      <c r="B23" s="24">
        <v>13</v>
      </c>
      <c r="C23" s="25">
        <f>IF('[3]Discharge'!C10=0,0,IF(TRIM('[3]Discharge'!C22)="","",IF(COUNT(O6)=0,"",IF(O6=1,(((10^K4)*('[3]Discharge'!C22^N4))/100),((10^K4)*('[3]Discharge'!C22^N4))))))</f>
        <v>0.1568346497307982</v>
      </c>
      <c r="D23" s="25">
        <f>IF('[3]Discharge'!D22=0,0,IF(TRIM('[3]Discharge'!D22)="","",IF(COUNT(O6)=0,"",IF(O6=1,(((10^K4)*('[3]Discharge'!D22^N4))/100),((10^K4)*('[3]Discharge'!D22^N4))))))</f>
        <v>1.021042636418779</v>
      </c>
      <c r="E23" s="25">
        <f>IF('[3]Discharge'!E22=0,0,IF(TRIM('[3]Discharge'!E22)="","",IF(COUNT(O6)=0,"",IF(O6=1,(((10^K4)*('[3]Discharge'!E22^N4))/100),((10^K4)*('[3]Discharge'!E22^N4))))))</f>
        <v>1.169544283270378</v>
      </c>
      <c r="F23" s="25">
        <f>IF('[3]Discharge'!F22=0,0,IF(TRIM('[3]Discharge'!F22)="","",IF(COUNT(O6)=0,"",IF(O6=1,(((10^K4)*('[3]Discharge'!F22^N4))/100),((10^K4)*('[3]Discharge'!F22^N4))))))</f>
        <v>1.3916160943972635</v>
      </c>
      <c r="G23" s="25">
        <f>IF('[3]Discharge'!G22=0,0,IF(TRIM('[3]Discharge'!G22)="","",IF(COUNT(O6)=0,"",IF(O6=1,(((10^K4)*('[3]Discharge'!G22^N4))/100),((10^K4)*('[3]Discharge'!G22^N4))))))</f>
        <v>9.919787737642674</v>
      </c>
      <c r="H23" s="25">
        <f>IF('[3]Discharge'!H22=0,0,IF(TRIM('[3]Discharge'!H22)="","",IF(COUNT(O6)=0,"",IF(O6=1,(((10^K4)*('[3]Discharge'!H22^N4))/100),((10^K4)*('[3]Discharge'!H22^N4))))))</f>
        <v>9.919787737642674</v>
      </c>
      <c r="I23" s="25">
        <f>IF('[3]Discharge'!I22=0,0,IF(TRIM('[3]Discharge'!I22)="","",IF(COUNT(O6)=0,"",IF(O6=1,(((10^K4)*('[3]Discharge'!I22^N4))/100),((10^K4)*('[3]Discharge'!I22^N4))))))</f>
      </c>
      <c r="J23" s="25">
        <f>IF('[3]Discharge'!J22=0,0,IF(TRIM('[3]Discharge'!J22)="","",IF(COUNT(O6)=0,"",IF(O6=1,(((10^K4)*('[3]Discharge'!J22^N4))/100),((10^K4)*('[3]Discharge'!J22^N4))))))</f>
      </c>
      <c r="K23" s="25">
        <f>IF('[3]Discharge'!K22=0,0,IF(TRIM('[3]Discharge'!K22)="","",IF(COUNT(O6)=0,"",IF(O6=1,(((10^K4)*('[3]Discharge'!K22^N4))/100),((10^K4)*('[3]Discharge'!K22^N4))))))</f>
      </c>
      <c r="L23" s="25">
        <f>IF('[3]Discharge'!L22=0,0,IF(TRIM('[3]Discharge'!L22)="","",IF(COUNT(O6)=0,"",IF(O6=1,(((10^K4)*('[3]Discharge'!L22^N4))/100),((10^K4)*('[3]Discharge'!L22^N4))))))</f>
      </c>
      <c r="M23" s="25">
        <f>IF('[3]Discharge'!M22=0,0,IF(TRIM('[3]Discharge'!M22)="","",IF(COUNT(O6)=0,"",IF(O6=1,(((10^K4)*('[3]Discharge'!M22^N4))/100),((10^K4)*('[3]Discharge'!M22^N4))))))</f>
      </c>
      <c r="N23" s="25">
        <f>IF('[3]Discharge'!N22=0,0,IF(TRIM('[3]Discharge'!N22)="","",IF(COUNT(O6)=0,"",IF(O6=1,(((10^K4)*('[3]Discharge'!N22^N4))/100),((10^K4)*('[3]Discharge'!N22^N4))))))</f>
      </c>
      <c r="O23" s="84">
        <f t="shared" si="0"/>
        <v>23.578613139102565</v>
      </c>
      <c r="P23" s="85"/>
      <c r="Q23" s="4"/>
    </row>
    <row r="24" spans="1:17" ht="21.75">
      <c r="A24" s="3"/>
      <c r="B24" s="24">
        <v>14</v>
      </c>
      <c r="C24" s="25">
        <f>IF('[3]Discharge'!C10=0,0,IF(TRIM('[3]Discharge'!C23)="","",IF(COUNT(O6)=0,"",IF(O6=1,(((10^K4)*('[3]Discharge'!C23^N4))/100),((10^K4)*('[3]Discharge'!C23^N4))))))</f>
        <v>0.08436527456746398</v>
      </c>
      <c r="D24" s="25">
        <f>IF('[3]Discharge'!D23=0,0,IF(TRIM('[3]Discharge'!D23)="","",IF(COUNT(O6)=0,"",IF(O6=1,(((10^K4)*('[3]Discharge'!D23^N4))/100),((10^K4)*('[3]Discharge'!D23^N4))))))</f>
        <v>0.8344734139677891</v>
      </c>
      <c r="E24" s="25">
        <f>IF('[3]Discharge'!E23=0,0,IF(TRIM('[3]Discharge'!E23)="","",IF(COUNT(O6)=0,"",IF(O6=1,(((10^K4)*('[3]Discharge'!E23^N4))/100),((10^K4)*('[3]Discharge'!E23^N4))))))</f>
        <v>1.5248845134453617</v>
      </c>
      <c r="F24" s="25">
        <f>IF('[3]Discharge'!F23=0,0,IF(TRIM('[3]Discharge'!F23)="","",IF(COUNT(O6)=0,"",IF(O6=1,(((10^K4)*('[3]Discharge'!F23^N4))/100),((10^K4)*('[3]Discharge'!F23^N4))))))</f>
        <v>0</v>
      </c>
      <c r="G24" s="25">
        <f>IF('[3]Discharge'!G23=0,0,IF(TRIM('[3]Discharge'!G23)="","",IF(COUNT(O6)=0,"",IF(O6=1,(((10^K4)*('[3]Discharge'!G23^N4))/100),((10^K4)*('[3]Discharge'!G23^N4))))))</f>
        <v>8.491854960328528</v>
      </c>
      <c r="H24" s="25">
        <f>IF('[3]Discharge'!H23=0,0,IF(TRIM('[3]Discharge'!H23)="","",IF(COUNT(O6)=0,"",IF(O6=1,(((10^K4)*('[3]Discharge'!H23^N4))/100),((10^K4)*('[3]Discharge'!H23^N4))))))</f>
        <v>8.075732402618378</v>
      </c>
      <c r="I24" s="25">
        <f>IF('[3]Discharge'!I23=0,0,IF(TRIM('[3]Discharge'!I23)="","",IF(COUNT(O6)=0,"",IF(O6=1,(((10^K4)*('[3]Discharge'!I23^N4))/100),((10^K4)*('[3]Discharge'!I23^N4))))))</f>
      </c>
      <c r="J24" s="25">
        <f>IF('[3]Discharge'!J23=0,0,IF(TRIM('[3]Discharge'!J23)="","",IF(COUNT(O6)=0,"",IF(O6=1,(((10^K4)*('[3]Discharge'!J23^N4))/100),((10^K4)*('[3]Discharge'!J23^N4))))))</f>
      </c>
      <c r="K24" s="25">
        <f>IF('[3]Discharge'!K23=0,0,IF(TRIM('[3]Discharge'!K23)="","",IF(COUNT(O6)=0,"",IF(O6=1,(((10^K4)*('[3]Discharge'!K23^N4))/100),((10^K4)*('[3]Discharge'!K23^N4))))))</f>
      </c>
      <c r="L24" s="25">
        <f>IF('[3]Discharge'!L23=0,0,IF(TRIM('[3]Discharge'!L23)="","",IF(COUNT(O6)=0,"",IF(O6=1,(((10^K4)*('[3]Discharge'!L23^N4))/100),((10^K4)*('[3]Discharge'!L23^N4))))))</f>
      </c>
      <c r="M24" s="25">
        <f>IF('[3]Discharge'!M23=0,0,IF(TRIM('[3]Discharge'!M23)="","",IF(COUNT(O6)=0,"",IF(O6=1,(((10^K4)*('[3]Discharge'!M23^N4))/100),((10^K4)*('[3]Discharge'!M23^N4))))))</f>
      </c>
      <c r="N24" s="25">
        <f>IF('[3]Discharge'!N23=0,0,IF(TRIM('[3]Discharge'!N23)="","",IF(COUNT(O6)=0,"",IF(O6=1,(((10^K4)*('[3]Discharge'!N23^N4))/100),((10^K4)*('[3]Discharge'!N23^N4))))))</f>
      </c>
      <c r="O24" s="84">
        <f t="shared" si="0"/>
        <v>19.01131056492752</v>
      </c>
      <c r="P24" s="85"/>
      <c r="Q24" s="4"/>
    </row>
    <row r="25" spans="1:17" ht="21.75">
      <c r="A25" s="3"/>
      <c r="B25" s="24">
        <v>15</v>
      </c>
      <c r="C25" s="25">
        <f>IF('[3]Discharge'!C24=0,0,IF(TRIM('[3]Discharge'!C24)="","",IF(COUNT(O6)=0,"",IF(O6=1,(((10^K4)*('[3]Discharge'!C24^N4))/100),((10^K4)*('[3]Discharge'!C24^N4))))))</f>
        <v>0.5415874279186041</v>
      </c>
      <c r="D25" s="25">
        <f>IF('[3]Discharge'!D24=0,0,IF(TRIM('[3]Discharge'!D24)="","",IF(COUNT(O6)=0,"",IF(O6=1,(((10^K4)*('[3]Discharge'!D24^N4))/100),((10^K4)*('[3]Discharge'!D24^N4))))))</f>
        <v>0.8344734139677891</v>
      </c>
      <c r="E25" s="25">
        <f>IF('[3]Discharge'!E24=0,0,IF(TRIM('[3]Discharge'!E24)="","",IF(COUNT(O6)=0,"",IF(O6=1,(((10^K4)*('[3]Discharge'!E24^N4))/100),((10^K4)*('[3]Discharge'!E24^N4))))))</f>
        <v>0</v>
      </c>
      <c r="F25" s="25">
        <f>IF('[3]Discharge'!F24=0,0,IF(TRIM('[3]Discharge'!F24)="","",IF(COUNT(O6)=0,"",IF(O6=1,(((10^K4)*('[3]Discharge'!F24^N4))/100),((10^K4)*('[3]Discharge'!F24^N4))))))</f>
        <v>0</v>
      </c>
      <c r="G25" s="25">
        <f>IF('[3]Discharge'!G24=0,0,IF(TRIM('[3]Discharge'!G24)="","",IF(COUNT(O6)=0,"",IF(O6=1,(((10^K4)*('[3]Discharge'!G24^N4))/100),((10^K4)*('[3]Discharge'!G24^N4))))))</f>
        <v>9.189375672372988</v>
      </c>
      <c r="H25" s="25">
        <f>IF('[3]Discharge'!H24=0,0,IF(TRIM('[3]Discharge'!H24)="","",IF(COUNT(O6)=0,"",IF(O6=1,(((10^K4)*('[3]Discharge'!H24^N4))/100),((10^K4)*('[3]Discharge'!H24^N4))))))</f>
        <v>6.2142616710555885</v>
      </c>
      <c r="I25" s="25">
        <f>IF('[3]Discharge'!I24=0,0,IF(TRIM('[3]Discharge'!I24)="","",IF(COUNT(O6)=0,"",IF(O6=1,(((10^K4)*('[3]Discharge'!I24^N4))/100),((10^K4)*('[3]Discharge'!I24^N4))))))</f>
      </c>
      <c r="J25" s="25">
        <f>IF('[3]Discharge'!J24=0,0,IF(TRIM('[3]Discharge'!J24)="","",IF(COUNT(O6)=0,"",IF(O6=1,(((10^K4)*('[3]Discharge'!J24^N4))/100),((10^K4)*('[3]Discharge'!J24^N4))))))</f>
      </c>
      <c r="K25" s="25">
        <f>IF('[3]Discharge'!K24=0,0,IF(TRIM('[3]Discharge'!K24)="","",IF(COUNT(O6)=0,"",IF(O6=1,(((10^K4)*('[3]Discharge'!K24^N4))/100),((10^K4)*('[3]Discharge'!K24^N4))))))</f>
      </c>
      <c r="L25" s="25">
        <f>IF('[3]Discharge'!L24=0,0,IF(TRIM('[3]Discharge'!L24)="","",IF(COUNT(O6)=0,"",IF(O6=1,(((10^K4)*('[3]Discharge'!L24^N4))/100),((10^K4)*('[3]Discharge'!L24^N4))))))</f>
      </c>
      <c r="M25" s="25">
        <f>IF('[3]Discharge'!M24=0,0,IF(TRIM('[3]Discharge'!M24)="","",IF(COUNT(O6)=0,"",IF(O6=1,(((10^K4)*('[3]Discharge'!M24^N4))/100),((10^K4)*('[3]Discharge'!M24^N4))))))</f>
      </c>
      <c r="N25" s="25">
        <f>IF('[3]Discharge'!N24=0,0,IF(TRIM('[3]Discharge'!N24)="","",IF(COUNT(O6)=0,"",IF(O6=1,(((10^K4)*('[3]Discharge'!N24^N4))/100),((10^K4)*('[3]Discharge'!N24^N4))))))</f>
      </c>
      <c r="O25" s="84">
        <f t="shared" si="0"/>
        <v>16.77969818531497</v>
      </c>
      <c r="P25" s="85"/>
      <c r="Q25" s="4"/>
    </row>
    <row r="26" spans="1:17" ht="21.75">
      <c r="A26" s="3"/>
      <c r="B26" s="24">
        <v>16</v>
      </c>
      <c r="C26" s="25">
        <f>IF('[3]Discharge'!C25=0,0,IF(TRIM('[3]Discharge'!C25)="","",IF(COUNT(O6)=0,"",IF(O6=1,(((10^K4)*('[3]Discharge'!C25^N4))/100),((10^K4)*('[3]Discharge'!C25^N4))))))</f>
        <v>1.139703235951917</v>
      </c>
      <c r="D26" s="25">
        <f>IF('[3]Discharge'!D25=0,0,IF(TRIM('[3]Discharge'!D25)="","",IF(COUNT(O6)=0,"",IF(O6=1,(((10^K4)*('[3]Discharge'!D25^N4))/100),((10^K4)*('[3]Discharge'!D25^N4))))))</f>
        <v>0.809134467811475</v>
      </c>
      <c r="E26" s="25">
        <f>IF('[3]Discharge'!E25=0,0,IF(TRIM('[3]Discharge'!E25)="","",IF(COUNT(O6)=0,"",IF(O6=1,(((10^K4)*('[3]Discharge'!E25^N4))/100),((10^K4)*('[3]Discharge'!E25^N4))))))</f>
        <v>1.4581158880888958</v>
      </c>
      <c r="F26" s="25">
        <f>IF('[3]Discharge'!F25=0,0,IF(TRIM('[3]Discharge'!F25)="","",IF(COUNT(O6)=0,"",IF(O6=1,(((10^K4)*('[3]Discharge'!F25^N4))/100),((10^K4)*('[3]Discharge'!F25^N4))))))</f>
        <v>0</v>
      </c>
      <c r="G26" s="25">
        <f>IF('[3]Discharge'!G25=0,0,IF(TRIM('[3]Discharge'!G25)="","",IF(COUNT(O6)=0,"",IF(O6=1,(((10^K4)*('[3]Discharge'!G25^N4))/100),((10^K4)*('[3]Discharge'!G25^N4))))))</f>
        <v>11.109664639560949</v>
      </c>
      <c r="H26" s="25">
        <f>IF('[3]Discharge'!H25=0,0,IF(TRIM('[3]Discharge'!H25)="","",IF(COUNT(O6)=0,"",IF(O6=1,(((10^K4)*('[3]Discharge'!H25^N4))/100),((10^K4)*('[3]Discharge'!H25^N4))))))</f>
        <v>9.189375672372988</v>
      </c>
      <c r="I26" s="25">
        <f>IF('[3]Discharge'!I25=0,0,IF(TRIM('[3]Discharge'!I25)="","",IF(COUNT(O6)=0,"",IF(O6=1,(((10^K4)*('[3]Discharge'!I25^N4))/100),((10^K4)*('[3]Discharge'!I25^N4))))))</f>
      </c>
      <c r="J26" s="25">
        <f>IF('[3]Discharge'!J25=0,0,IF(TRIM('[3]Discharge'!J25)="","",IF(COUNT(O6)=0,"",IF(O6=1,(((10^K4)*('[3]Discharge'!J25^N4))/100),((10^K4)*('[3]Discharge'!J25^N4))))))</f>
      </c>
      <c r="K26" s="25">
        <f>IF('[3]Discharge'!K25=0,0,IF(TRIM('[3]Discharge'!K25)="","",IF(COUNT(O6)=0,"",IF(O6=1,(((10^K4)*('[3]Discharge'!K25^N4))/100),((10^K4)*('[3]Discharge'!K25^N4))))))</f>
      </c>
      <c r="L26" s="25">
        <f>IF('[3]Discharge'!L25=0,0,IF(TRIM('[3]Discharge'!L25)="","",IF(COUNT(O6)=0,"",IF(O6=1,(((10^K4)*('[3]Discharge'!L25^N4))/100),((10^K4)*('[3]Discharge'!L25^N4))))))</f>
      </c>
      <c r="M26" s="25">
        <f>IF('[3]Discharge'!M25=0,0,IF(TRIM('[3]Discharge'!M25)="","",IF(COUNT(O6)=0,"",IF(O6=1,(((10^K4)*('[3]Discharge'!M25^N4))/100),((10^K4)*('[3]Discharge'!M25^N4))))))</f>
      </c>
      <c r="N26" s="25">
        <f>IF('[3]Discharge'!N25=0,0,IF(TRIM('[3]Discharge'!N25)="","",IF(COUNT(O6)=0,"",IF(O6=1,(((10^K4)*('[3]Discharge'!N25^N4))/100),((10^K4)*('[3]Discharge'!N25^N4))))))</f>
      </c>
      <c r="O26" s="84">
        <f t="shared" si="0"/>
        <v>23.705993903786222</v>
      </c>
      <c r="P26" s="85"/>
      <c r="Q26" s="4"/>
    </row>
    <row r="27" spans="1:17" ht="21.75">
      <c r="A27" s="3"/>
      <c r="B27" s="24">
        <v>17</v>
      </c>
      <c r="C27" s="25">
        <f>IF('[3]Discharge'!C26=0,0,IF(TRIM('[3]Discharge'!C26)="","",IF(COUNT(O6)=0,"",IF(O6=1,(((10^K4)*('[3]Discharge'!C26^N4))/100),((10^K4)*('[3]Discharge'!C26^N4))))))</f>
        <v>1.169544283270378</v>
      </c>
      <c r="D27" s="25">
        <f>IF('[3]Discharge'!D26=0,0,IF(TRIM('[3]Discharge'!D26)="","",IF(COUNT(O6)=0,"",IF(O6=1,(((10^K4)*('[3]Discharge'!D26^N4))/100),((10^K4)*('[3]Discharge'!D26^N4))))))</f>
        <v>0.6844165548841259</v>
      </c>
      <c r="E27" s="25">
        <f>IF('[3]Discharge'!E26=0,0,IF(TRIM('[3]Discharge'!E26)="","",IF(COUNT(O6)=0,"",IF(O6=1,(((10^K4)*('[3]Discharge'!E26^N4))/100),((10^K4)*('[3]Discharge'!E26^N4))))))</f>
        <v>1.4581158880888958</v>
      </c>
      <c r="F27" s="25">
        <f>IF('[3]Discharge'!F26=0,0,IF(TRIM('[3]Discharge'!F26)="","",IF(COUNT(O6)=0,"",IF(O6=1,(((10^K4)*('[3]Discharge'!F26^N4))/100),((10^K4)*('[3]Discharge'!F26^N4))))))</f>
        <v>0</v>
      </c>
      <c r="G27" s="25">
        <f>IF('[3]Discharge'!G26=0,0,IF(TRIM('[3]Discharge'!G26)="","",IF(COUNT(O6)=0,"",IF(O6=1,(((10^K4)*('[3]Discharge'!G26^N4))/100),((10^K4)*('[3]Discharge'!G26^N4))))))</f>
        <v>11.280598936018821</v>
      </c>
      <c r="H27" s="25">
        <f>IF('[3]Discharge'!H26=0,0,IF(TRIM('[3]Discharge'!H26)="","",IF(COUNT(O6)=0,"",IF(O6=1,(((10^K4)*('[3]Discharge'!H26^N4))/100),((10^K4)*('[3]Discharge'!H26^N4))))))</f>
        <v>21.397342852394374</v>
      </c>
      <c r="I27" s="25">
        <f>IF('[3]Discharge'!I26=0,0,IF(TRIM('[3]Discharge'!I26)="","",IF(COUNT(O6)=0,"",IF(O6=1,(((10^K4)*('[3]Discharge'!I26^N4))/100),((10^K4)*('[3]Discharge'!I26^N4))))))</f>
      </c>
      <c r="J27" s="25">
        <f>IF('[3]Discharge'!J26=0,0,IF(TRIM('[3]Discharge'!J26)="","",IF(COUNT(O6)=0,"",IF(O6=1,(((10^K4)*('[3]Discharge'!J26^N4))/100),((10^K4)*('[3]Discharge'!J26^N4))))))</f>
      </c>
      <c r="K27" s="25">
        <f>IF('[3]Discharge'!K26=0,0,IF(TRIM('[3]Discharge'!K26)="","",IF(COUNT(O6)=0,"",IF(O6=1,(((10^K4)*('[3]Discharge'!K26^N4))/100),((10^K4)*('[3]Discharge'!K26^N4))))))</f>
      </c>
      <c r="L27" s="25">
        <f>IF('[3]Discharge'!L26=0,0,IF(TRIM('[3]Discharge'!L26)="","",IF(COUNT(O6)=0,"",IF(O6=1,(((10^K4)*('[3]Discharge'!L26^N4))/100),((10^K4)*('[3]Discharge'!L26^N4))))))</f>
      </c>
      <c r="M27" s="25">
        <f>IF('[3]Discharge'!M26=0,0,IF(TRIM('[3]Discharge'!M26)="","",IF(COUNT(O6)=0,"",IF(O6=1,(((10^K4)*('[3]Discharge'!M26^N4))/100),((10^K4)*('[3]Discharge'!M26^N4))))))</f>
      </c>
      <c r="N27" s="25">
        <f>IF('[3]Discharge'!N26=0,0,IF(TRIM('[3]Discharge'!N26)="","",IF(COUNT(O6)=0,"",IF(O6=1,(((10^K4)*('[3]Discharge'!N26^N4))/100),((10^K4)*('[3]Discharge'!N26^N4))))))</f>
      </c>
      <c r="O27" s="84">
        <f t="shared" si="0"/>
        <v>35.9900185146566</v>
      </c>
      <c r="P27" s="85"/>
      <c r="Q27" s="4"/>
    </row>
    <row r="28" spans="1:17" ht="21.75">
      <c r="A28" s="3"/>
      <c r="B28" s="24">
        <v>18</v>
      </c>
      <c r="C28" s="25">
        <f>IF('[3]Discharge'!C27=0,0,IF(TRIM('[3]Discharge'!C27)="","",IF(COUNT(O6)=0,"",IF(O6=1,(((10^K4)*('[3]Discharge'!C27^N4))/100),((10^K4)*('[3]Discharge'!C27^N4))))))</f>
        <v>0.7084962212224574</v>
      </c>
      <c r="D28" s="25">
        <f>IF('[3]Discharge'!D27=0,0,IF(TRIM('[3]Discharge'!D27)="","",IF(COUNT(O6)=0,"",IF(O6=1,(((10^K4)*('[3]Discharge'!D27^N4))/100),((10^K4)*('[3]Discharge'!D27^N4))))))</f>
        <v>0.5651832715955143</v>
      </c>
      <c r="E28" s="25">
        <f>IF('[3]Discharge'!E27=0,0,IF(TRIM('[3]Discharge'!E27)="","",IF(COUNT(O6)=0,"",IF(O6=1,(((10^K4)*('[3]Discharge'!E27^N4))/100),((10^K4)*('[3]Discharge'!E27^N4))))))</f>
        <v>0</v>
      </c>
      <c r="F28" s="25">
        <f>IF('[3]Discharge'!F27=0,0,IF(TRIM('[3]Discharge'!F27)="","",IF(COUNT(O6)=0,"",IF(O6=1,(((10^K4)*('[3]Discharge'!F27^N4))/100),((10^K4)*('[3]Discharge'!F27^N4))))))</f>
        <v>1.491467223074106</v>
      </c>
      <c r="G28" s="25">
        <f>IF('[3]Discharge'!G27=0,0,IF(TRIM('[3]Discharge'!G27)="","",IF(COUNT(O6)=0,"",IF(O6=1,(((10^K4)*('[3]Discharge'!G27^N4))/100),((10^K4)*('[3]Discharge'!G27^N4))))))</f>
        <v>10.258531042223048</v>
      </c>
      <c r="H28" s="25">
        <f>IF('[3]Discharge'!H27=0,0,IF(TRIM('[3]Discharge'!H27)="","",IF(COUNT(O6)=0,"",IF(O6=1,(((10^K4)*('[3]Discharge'!H27^N4))/100),((10^K4)*('[3]Discharge'!H27^N4))))))</f>
        <v>19.259360813086833</v>
      </c>
      <c r="I28" s="25">
        <f>IF('[3]Discharge'!I27=0,0,IF(TRIM('[3]Discharge'!I27)="","",IF(COUNT(O6)=0,"",IF(O6=1,(((10^K4)*('[3]Discharge'!I27^N4))/100),((10^K4)*('[3]Discharge'!I27^N4))))))</f>
      </c>
      <c r="J28" s="25">
        <f>IF('[3]Discharge'!J27=0,0,IF(TRIM('[3]Discharge'!J27)="","",IF(COUNT(O6)=0,"",IF(O6=1,(((10^K4)*('[3]Discharge'!J27^N4))/100),((10^K4)*('[3]Discharge'!J27^N4))))))</f>
      </c>
      <c r="K28" s="25">
        <f>IF('[3]Discharge'!K27=0,0,IF(TRIM('[3]Discharge'!K27)="","",IF(COUNT(O6)=0,"",IF(O6=1,(((10^K4)*('[3]Discharge'!K27^N4))/100),((10^K4)*('[3]Discharge'!K27^N4))))))</f>
      </c>
      <c r="L28" s="25">
        <f>IF('[3]Discharge'!L27=0,0,IF(TRIM('[3]Discharge'!L27)="","",IF(COUNT(O6)=0,"",IF(O6=1,(((10^K4)*('[3]Discharge'!L27^N4))/100),((10^K4)*('[3]Discharge'!L27^N4))))))</f>
      </c>
      <c r="M28" s="25">
        <f>IF('[3]Discharge'!M27=0,0,IF(TRIM('[3]Discharge'!M27)="","",IF(COUNT(O6)=0,"",IF(O6=1,(((10^K4)*('[3]Discharge'!M27^N4))/100),((10^K4)*('[3]Discharge'!M27^N4))))))</f>
      </c>
      <c r="N28" s="25">
        <f>IF('[3]Discharge'!N27=0,0,IF(TRIM('[3]Discharge'!N27)="","",IF(COUNT(O6)=0,"",IF(O6=1,(((10^K4)*('[3]Discharge'!N27^N4))/100),((10^K4)*('[3]Discharge'!N27^N4))))))</f>
      </c>
      <c r="O28" s="84">
        <f t="shared" si="0"/>
        <v>32.283038571201956</v>
      </c>
      <c r="P28" s="85"/>
      <c r="Q28" s="4"/>
    </row>
    <row r="29" spans="1:17" ht="21.75">
      <c r="A29" s="3"/>
      <c r="B29" s="24">
        <v>19</v>
      </c>
      <c r="C29" s="25">
        <f>IF('[3]Discharge'!C28=0,0,IF(TRIM('[3]Discharge'!C28)="","",IF(COUNT(O6)=0,"",IF(O6=1,(((10^K4)*('[3]Discharge'!C28^N4))/100),((10^K4)*('[3]Discharge'!C28^N4))))))</f>
        <v>0.2724512592900606</v>
      </c>
      <c r="D29" s="25">
        <f>IF('[3]Discharge'!D28=0,0,IF(TRIM('[3]Discharge'!D28)="","",IF(COUNT(O6)=0,"",IF(O6=1,(((10^K4)*('[3]Discharge'!D28^N4))/100),((10^K4)*('[3]Discharge'!D28^N4))))))</f>
        <v>0.7838653717787605</v>
      </c>
      <c r="E29" s="25">
        <f>IF('[3]Discharge'!E28=0,0,IF('[3]Discharge'!E28=0,0,IF(TRIM('[3]Discharge'!E28)="","",IF(COUNT(O6)=0,"",IF(O6=1,(((10^K4)*('[3]Discharge'!E28^N4))/100),((10^K4)*('[3]Discharge'!E28^N4)))))))</f>
        <v>0</v>
      </c>
      <c r="F29" s="25">
        <f>IF('[3]Discharge'!F28=0,0,IF(TRIM('[3]Discharge'!F28)="","",IF(COUNT(O6)=0,"",IF(O6=1,(((10^K4)*('[3]Discharge'!F28^N4))/100),((10^K4)*('[3]Discharge'!F28^N4))))))</f>
        <v>0</v>
      </c>
      <c r="G29" s="25">
        <f>IF('[3]Discharge'!G28=0,0,IF(TRIM('[3]Discharge'!G28)="","",IF(COUNT(O6)=0,"",IF(O6=1,(((10^K4)*('[3]Discharge'!G28^N4))/100),((10^K4)*('[3]Discharge'!G28^N4))))))</f>
        <v>9.750796040023051</v>
      </c>
      <c r="H29" s="25">
        <f>IF('[3]Discharge'!H28=0,0,IF(TRIM('[3]Discharge'!H28)="","",IF(COUNT(O6)=0,"",IF(O6=1,(((10^K4)*('[3]Discharge'!H28^N4))/100),((10^K4)*('[3]Discharge'!H28^N4))))))</f>
        <v>15.798065491585351</v>
      </c>
      <c r="I29" s="25">
        <f>IF('[3]Discharge'!I28=0,0,IF(TRIM('[3]Discharge'!I28)="","",IF(COUNT(O6)=0,"",IF(O6=1,(((10^K4)*('[3]Discharge'!I28^N4))/100),((10^K4)*('[3]Discharge'!I28^N4))))))</f>
      </c>
      <c r="J29" s="25">
        <f>IF('[3]Discharge'!J28=0,0,IF(TRIM('[3]Discharge'!J28)="","",IF(COUNT(O6)=0,"",IF(O6=1,(((10^K4)*('[3]Discharge'!J28^N4))/100),((10^K4)*('[3]Discharge'!J28^N4))))))</f>
      </c>
      <c r="K29" s="25">
        <f>IF('[3]Discharge'!K28=0,0,IF(TRIM('[3]Discharge'!K28)="","",IF(COUNT(O6)=0,"",IF(O6=1,(((10^K4)*('[3]Discharge'!K28^N4))/100),((10^K4)*('[3]Discharge'!K28^N4))))))</f>
      </c>
      <c r="L29" s="25">
        <f>IF('[3]Discharge'!L28=0,0,IF(TRIM('[3]Discharge'!L28)="","",IF(COUNT(O6)=0,"",IF(O6=1,(((10^K4)*('[3]Discharge'!L28^N4))/100),((10^K4)*('[3]Discharge'!L28^N4))))))</f>
      </c>
      <c r="M29" s="25">
        <f>IF('[3]Discharge'!M28=0,0,IF(TRIM('[3]Discharge'!M28)="","",IF(COUNT(O6)=0,"",IF(O6=1,(((10^K4)*('[3]Discharge'!M28^N4))/100),((10^K4)*('[3]Discharge'!M28^N4))))))</f>
      </c>
      <c r="N29" s="25">
        <f>IF('[3]Discharge'!N28=0,0,IF(TRIM('[3]Discharge'!N28)="","",IF(COUNT(O6)=0,"",IF(O6=1,(((10^K4)*('[3]Discharge'!N28^N4))/100),((10^K4)*('[3]Discharge'!N28^N4))))))</f>
      </c>
      <c r="O29" s="84">
        <f t="shared" si="0"/>
        <v>26.605178162677223</v>
      </c>
      <c r="P29" s="85"/>
      <c r="Q29" s="4"/>
    </row>
    <row r="30" spans="1:17" ht="21.75">
      <c r="A30" s="3"/>
      <c r="B30" s="24">
        <v>20</v>
      </c>
      <c r="C30" s="25">
        <f>IF('[3]Discharge'!C29=0,0,IF(TRIM('[3]Discharge'!C29)="","",IF(COUNT(O6)=0,"",IF(O6=1,(((10^K4)*('[3]Discharge'!C29^N4))/100),((10^K4)*('[3]Discharge'!C29^N4))))))</f>
        <v>0.13431057834695875</v>
      </c>
      <c r="D30" s="25">
        <f>IF('[3]Discharge'!D29=0,0,IF(TRIM('[3]Discharge'!D29)="","",IF(COUNT(O6)=0,"",IF(O6=1,(((10^K4)*('[3]Discharge'!D29^N4))/100),((10^K4)*('[3]Discharge'!D29^N4))))))</f>
        <v>0.8598804584511873</v>
      </c>
      <c r="E30" s="25">
        <f>IF('[3]Discharge'!E29=0,0,IF(TRIM('[3]Discharge'!E29)="","",IF(COUNT(O6)=0,"",IF(O6=1,(((10^K4)*('[3]Discharge'!E29^N4))/100),((10^K4)*('[3]Discharge'!E29^N4))))))</f>
        <v>1.591912233975332</v>
      </c>
      <c r="F30" s="25">
        <f>IF('[3]Discharge'!F29=0,0,IF(TRIM('[3]Discharge'!F29)="","",IF(COUNT(O6)=0,"",IF(O6=1,(((10^K4)*('[3]Discharge'!F29^N4))/100),((10^K4)*('[3]Discharge'!F29^N4))))))</f>
        <v>0</v>
      </c>
      <c r="G30" s="25">
        <f>IF('[3]Discharge'!G29=0,0,IF(TRIM('[3]Discharge'!G29)="","",IF(COUNT(O6)=0,"",IF(O6=1,(((10^K4)*('[3]Discharge'!G29^N4))/100),((10^K4)*('[3]Discharge'!G29^N4))))))</f>
        <v>9.919787737642674</v>
      </c>
      <c r="H30" s="25">
        <f>IF('[3]Discharge'!H29=0,0,IF(TRIM('[3]Discharge'!H29)="","",IF(COUNT(O6)=0,"",IF(O6=1,(((10^K4)*('[3]Discharge'!H29^N4))/100),((10^K4)*('[3]Discharge'!H29^N4))))))</f>
        <v>16.681251437363358</v>
      </c>
      <c r="I30" s="25">
        <f>IF('[3]Discharge'!I29=0,0,IF(TRIM('[3]Discharge'!I29)="","",IF(COUNT(O6)=0,"",IF(O6=1,(((10^K4)*('[3]Discharge'!I29^N4))/100),((10^K4)*('[3]Discharge'!I29^N4))))))</f>
      </c>
      <c r="J30" s="25">
        <f>IF('[3]Discharge'!J29=0,0,IF(TRIM('[3]Discharge'!J29)="","",IF(COUNT(O6)=0,"",IF(O6=1,(((10^K4)*('[3]Discharge'!J29^N4))/100),((10^K4)*('[3]Discharge'!J29^N4))))))</f>
      </c>
      <c r="K30" s="25">
        <f>IF('[3]Discharge'!K29=0,0,IF(TRIM('[3]Discharge'!K29)="","",IF(COUNT(O6)=0,"",IF(O6=1,(((10^K4)*('[3]Discharge'!K29^N4))/100),((10^K4)*('[3]Discharge'!K29^N4))))))</f>
      </c>
      <c r="L30" s="25">
        <f>IF('[3]Discharge'!L29=0,0,IF(TRIM('[3]Discharge'!L29)="","",IF(COUNT(O6)=0,"",IF(O6=1,(((10^K4)*('[3]Discharge'!L29^N4))/100),((10^K4)*('[3]Discharge'!L29^N4))))))</f>
      </c>
      <c r="M30" s="25">
        <f>IF('[3]Discharge'!M29=0,0,IF(TRIM('[3]Discharge'!M29)="","",IF(COUNT(O6)=0,"",IF(O6=1,(((10^K4)*('[3]Discharge'!M29^N4))/100),((10^K4)*('[3]Discharge'!M29^N4))))))</f>
      </c>
      <c r="N30" s="25">
        <f>IF('[3]Discharge'!N29=0,0,IF(TRIM('[3]Discharge'!N29)="","",IF(COUNT(O6)=0,"",IF(O6=1,(((10^K4)*('[3]Discharge'!N29^N4))/100),((10^K4)*('[3]Discharge'!N29^N4))))))</f>
      </c>
      <c r="O30" s="84">
        <f t="shared" si="0"/>
        <v>29.187142445779507</v>
      </c>
      <c r="P30" s="85"/>
      <c r="Q30" s="4"/>
    </row>
    <row r="31" spans="1:17" ht="21.75">
      <c r="A31" s="3"/>
      <c r="B31" s="24">
        <v>21</v>
      </c>
      <c r="C31" s="25">
        <f>IF('[3]Discharge'!C31=0,0,IF(TRIM('[3]Discharge'!C31)="","",IF(COUNT(O6)=0,"",IF(O6=1,(((10^K4)*('[3]Discharge'!C31^N4))/100),((10^K4)*('[3]Discharge'!C31^N4))))))</f>
        <v>0.08140888680035827</v>
      </c>
      <c r="D31" s="25">
        <f>IF('[3]Discharge'!D31=0,0,IF(TRIM('[3]Discharge'!D31)="","",IF(COUNT(O6)=0,"",IF(O6=1,(((10^K4)*('[3]Discharge'!D31^N4))/100),((10^K4)*('[3]Discharge'!D31^N4))))))</f>
        <v>1.0505990670831982</v>
      </c>
      <c r="E31" s="25">
        <f>IF('[3]Discharge'!E31=0,0,IF(TRIM('[3]Discharge'!E31)="","",IF(COUNT(O6)=0,"",IF(O6=1,(((10^K4)*('[3]Discharge'!E31^N4))/100),((10^K4)*('[3]Discharge'!E31^N4))))))</f>
        <v>1.1099309944073794</v>
      </c>
      <c r="F31" s="25">
        <f>IF('[3]Discharge'!F31=0,0,IF(TRIM('[3]Discharge'!F31)="","",IF(COUNT(O6)=0,"",IF(O6=1,(((10^K4)*('[3]Discharge'!F31^N4))/100),((10^K4)*('[3]Discharge'!F31^N4))))))</f>
        <v>0</v>
      </c>
      <c r="G31" s="25">
        <f>IF('[3]Discharge'!G31=0,0,IF(TRIM('[3]Discharge'!G31)="","",IF(COUNT(O6)=0,"",IF(O6=1,(((10^K4)*('[3]Discharge'!G31^N4))/100),((10^K4)*('[3]Discharge'!G31^N4))))))</f>
        <v>10.258531042223048</v>
      </c>
      <c r="H31" s="25">
        <f>IF('[3]Discharge'!H31=0,0,IF(TRIM('[3]Discharge'!H31)="","",IF(COUNT(O6)=0,"",IF(O6=1,(((10^K4)*('[3]Discharge'!H31^N4))/100),((10^K4)*('[3]Discharge'!H31^N4))))))</f>
        <v>12.656085935660338</v>
      </c>
      <c r="I31" s="25">
        <f>IF('[3]Discharge'!I31=0,0,IF(TRIM('[3]Discharge'!I31)="","",IF(COUNT(O6)=0,"",IF(O6=1,(((10^K4)*('[3]Discharge'!I31^N4))/100),((10^K4)*('[3]Discharge'!I31^N4))))))</f>
      </c>
      <c r="J31" s="25">
        <f>IF('[3]Discharge'!J31=0,0,IF(TRIM('[3]Discharge'!J31)="","",IF(COUNT(O6)=0,"",IF(O6=1,(((10^K4)*('[3]Discharge'!J31^N4))/100),((10^K4)*('[3]Discharge'!J31^N4))))))</f>
      </c>
      <c r="K31" s="25">
        <f>IF('[3]Discharge'!K31=0,0,IF(TRIM('[3]Discharge'!K31)="","",IF(COUNT(O6)=0,"",IF(O6=1,(((10^K4)*('[3]Discharge'!K31^N4))/100),((10^K4)*('[3]Discharge'!K31^N4))))))</f>
      </c>
      <c r="L31" s="25">
        <f>IF('[3]Discharge'!L31=0,0,IF(TRIM('[3]Discharge'!L31)="","",IF(COUNT(O6)=0,"",IF(O6=1,(((10^K4)*('[3]Discharge'!L31^N4))/100),((10^K4)*('[3]Discharge'!L31^N4))))))</f>
      </c>
      <c r="M31" s="25">
        <f>IF('[3]Discharge'!M31=0,0,IF(TRIM('[3]Discharge'!M31)="","",IF(COUNT(O6)=0,"",IF(O6=1,(((10^K4)*('[3]Discharge'!M31^N4))/100),((10^K4)*('[3]Discharge'!M31^N4))))))</f>
      </c>
      <c r="N31" s="25">
        <f>IF('[3]Discharge'!N31=0,0,IF(TRIM('[3]Discharge'!N31)="","",IF(COUNT(O6)=0,"",IF(O6=1,(((10^K4)*('[3]Discharge'!N31^N4))/100),((10^K4)*('[3]Discharge'!N31^N4))))))</f>
      </c>
      <c r="O31" s="84">
        <f t="shared" si="0"/>
        <v>25.15655592617432</v>
      </c>
      <c r="P31" s="85"/>
      <c r="Q31" s="4"/>
    </row>
    <row r="32" spans="1:17" ht="21.75">
      <c r="A32" s="3"/>
      <c r="B32" s="24">
        <v>22</v>
      </c>
      <c r="C32" s="25">
        <f>IF('[3]Discharge'!C32=0,0,IF(TRIM('[3]Discharge'!C32)="","",IF(COUNT(O6)=0,"",IF(O6=1,(((10^K4)*('[3]Discharge'!C32^N4))/100),((10^K4)*('[3]Discharge'!C32^N4))))))</f>
        <v>0.06750026695102451</v>
      </c>
      <c r="D32" s="25">
        <f>IF('[3]Discharge'!D32=0,0,IF(TRIM('[3]Discharge'!D32)="","",IF(COUNT(O6)=0,"",IF(O6=1,(((10^K4)*('[3]Discharge'!D32^N4))/100),((10^K4)*('[3]Discharge'!D32^N4))))))</f>
        <v>0.9364939745987678</v>
      </c>
      <c r="E32" s="25">
        <f>IF('[3]Discharge'!E32=0,0,IF(TRIM('[3]Discharge'!E32)="","",IF(COUNT(O6)=0,"",IF(O6=1,(((10^K4)*('[3]Discharge'!E32^N4))/100),((10^K4)*('[3]Discharge'!E32^N4))))))</f>
        <v>1.0505990670831982</v>
      </c>
      <c r="F32" s="25">
        <f>IF('[3]Discharge'!F32=0,0,IF(TRIM('[3]Discharge'!F32)="","",IF(COUNT(O6)=0,"",IF(O6=1,(((10^K4)*('[3]Discharge'!F32^N4))/100),((10^K4)*('[3]Discharge'!F32^N4))))))</f>
        <v>0</v>
      </c>
      <c r="G32" s="25">
        <f>IF('[3]Discharge'!G32=0,0,IF(TRIM('[3]Discharge'!G32)="","",IF(COUNT(O6)=0,"",IF(O6=1,(((10^K4)*('[3]Discharge'!G32^N4))/100),((10^K4)*('[3]Discharge'!G32^N4))))))</f>
        <v>14.919217711828956</v>
      </c>
      <c r="H32" s="25">
        <f>IF('[3]Discharge'!H32=0,0,IF(TRIM('[3]Discharge'!H32)="","",IF(COUNT(O6)=0,"",IF(O6=1,(((10^K4)*('[3]Discharge'!H32^N4))/100),((10^K4)*('[3]Discharge'!H32^N4))))))</f>
        <v>12.483395476141471</v>
      </c>
      <c r="I32" s="25">
        <f>IF('[3]Discharge'!I32=0,0,IF(TRIM('[3]Discharge'!I32)="","",IF(COUNT(O6)=0,"",IF(O6=1,(((10^K4)*('[3]Discharge'!I32^N4))/100),((10^K4)*('[3]Discharge'!I32^N4))))))</f>
      </c>
      <c r="J32" s="25">
        <f>IF('[3]Discharge'!J32=0,0,IF(TRIM('[3]Discharge'!J32)="","",IF(COUNT(O6)=0,"",IF(O6=1,(((10^K4)*('[3]Discharge'!J32^N4))/100),((10^K4)*('[3]Discharge'!J32^N4))))))</f>
      </c>
      <c r="K32" s="25">
        <f>IF('[3]Discharge'!K32=0,0,IF(TRIM('[3]Discharge'!K32)="","",IF(COUNT(O6)=0,"",IF(O6=1,(((10^K4)*('[3]Discharge'!K32^N4))/100),((10^K4)*('[3]Discharge'!K32^N4))))))</f>
      </c>
      <c r="L32" s="25">
        <f>IF('[3]Discharge'!L32=0,0,IF(TRIM('[3]Discharge'!L32)="","",IF(COUNT(O6)=0,"",IF(O6=1,(((10^K4)*('[3]Discharge'!L32^N4))/100),((10^K4)*('[3]Discharge'!L32^N4))))))</f>
      </c>
      <c r="M32" s="25">
        <f>IF('[3]Discharge'!M32=0,0,IF(TRIM('[3]Discharge'!M32)="","",IF(COUNT(O6)=0,"",IF(O6=1,(((10^K4)*('[3]Discharge'!M32^N4))/100),((10^K4)*('[3]Discharge'!M32^N4))))))</f>
      </c>
      <c r="N32" s="25">
        <f>IF('[3]Discharge'!N32=0,0,IF(TRIM('[3]Discharge'!N32)="","",IF(COUNT(O6)=0,"",IF(O6=1,(((10^K4)*('[3]Discharge'!N32^N4))/100),((10^K4)*('[3]Discharge'!N32^N4))))))</f>
      </c>
      <c r="O32" s="84">
        <f t="shared" si="0"/>
        <v>29.45720649660342</v>
      </c>
      <c r="P32" s="85"/>
      <c r="Q32" s="4"/>
    </row>
    <row r="33" spans="1:17" ht="21.75">
      <c r="A33" s="3"/>
      <c r="B33" s="24">
        <v>23</v>
      </c>
      <c r="C33" s="25">
        <f>IF('[3]Discharge'!C33=0,0,IF(TRIM('[3]Discharge'!C33)="","",IF(COUNT(O6)=0,"",IF(O6=1,(((10^K4)*('[3]Discharge'!C33^N4))/100),((10^K4)*('[3]Discharge'!C33^N4))))))</f>
        <v>0.08436527456746398</v>
      </c>
      <c r="D33" s="25">
        <f>IF('[3]Discharge'!D33=0,0,IF(TRIM('[3]Discharge'!D33)="","",IF(COUNT(O6)=0,"",IF(O6=1,(((10^K4)*('[3]Discharge'!D33^N4))/100),((10^K4)*('[3]Discharge'!D33^N4))))))</f>
        <v>0.8344734139677891</v>
      </c>
      <c r="E33" s="25">
        <f>IF('[3]Discharge'!E33=0,0,IF(TRIM('[3]Discharge'!E33)="","",IF(COUNT(O6)=0,"",IF(O6=1,(((10^K4)*('[3]Discharge'!E33^N4))/100),((10^K4)*('[3]Discharge'!E33^N4))))))</f>
        <v>0.9915615330704759</v>
      </c>
      <c r="F33" s="25">
        <f>IF('[3]Discharge'!F33=0,0,IF(TRIM('[3]Discharge'!F33)="","",IF(COUNT(O6)=0,"",IF(O6=1,(((10^K4)*('[3]Discharge'!F33^N4))/100),((10^K4)*('[3]Discharge'!F33^N4))))))</f>
        <v>0</v>
      </c>
      <c r="G33" s="25">
        <f>IF('[3]Discharge'!G33=0,0,IF(TRIM('[3]Discharge'!G33)="","",IF(COUNT(O6)=0,"",IF(O6=1,(((10^K4)*('[3]Discharge'!G33^N4))/100),((10^K4)*('[3]Discharge'!G33^N4))))))</f>
        <v>13.522616034415334</v>
      </c>
      <c r="H33" s="25">
        <f>IF('[3]Discharge'!H33=0,0,IF(TRIM('[3]Discharge'!H33)="","",IF(COUNT(O6)=0,"",IF(O6=1,(((10^K4)*('[3]Discharge'!H33^N4))/100),((10^K4)*('[3]Discharge'!H33^N4))))))</f>
        <v>8.90978562065964</v>
      </c>
      <c r="I33" s="25">
        <f>IF('[3]Discharge'!I33=0,0,IF(TRIM('[3]Discharge'!I33)="","",IF(COUNT(O6)=0,"",IF(O6=1,(((10^K4)*('[3]Discharge'!I33^N4))/100),((10^K4)*('[3]Discharge'!I33^N4))))))</f>
      </c>
      <c r="J33" s="25">
        <f>IF('[3]Discharge'!J33=0,0,IF(TRIM('[3]Discharge'!J33)="","",IF(COUNT(O6)=0,"",IF(O6=1,(((10^K4)*('[3]Discharge'!J33^N4))/100),((10^K4)*('[3]Discharge'!J33^N4))))))</f>
      </c>
      <c r="K33" s="25">
        <f>IF('[3]Discharge'!K33=0,0,IF(TRIM('[3]Discharge'!K33)="","",IF(COUNT(O6)=0,"",IF(O6=1,(((10^K4)*('[3]Discharge'!K33^N4))/100),((10^K4)*('[3]Discharge'!K33^N4))))))</f>
      </c>
      <c r="L33" s="25">
        <f>IF('[3]Discharge'!L33=0,0,IF(TRIM('[3]Discharge'!L33)="","",IF(COUNT(O6)=0,"",IF(O6=1,(((10^K4)*('[3]Discharge'!L33^N4))/100),((10^K4)*('[3]Discharge'!L33^N4))))))</f>
      </c>
      <c r="M33" s="25">
        <f>IF('[3]Discharge'!M33=0,0,IF(TRIM('[3]Discharge'!M33)="","",IF(COUNT(O6)=0,"",IF(O6=1,(((10^K4)*('[3]Discharge'!M33^N4))/100),((10^K4)*('[3]Discharge'!M33^N4))))))</f>
      </c>
      <c r="N33" s="25">
        <f>IF('[3]Discharge'!N33=0,0,IF(TRIM('[3]Discharge'!N33)="","",IF(COUNT(O6)=0,"",IF(O6=1,(((10^K4)*('[3]Discharge'!N33^N4))/100),((10^K4)*('[3]Discharge'!N33^N4))))))</f>
      </c>
      <c r="O33" s="84">
        <f t="shared" si="0"/>
        <v>24.342801876680703</v>
      </c>
      <c r="P33" s="85"/>
      <c r="Q33" s="4"/>
    </row>
    <row r="34" spans="1:17" ht="21.75">
      <c r="A34" s="3"/>
      <c r="B34" s="24">
        <v>24</v>
      </c>
      <c r="C34" s="25">
        <f>IF('[3]Discharge'!C34=0,0,IF(TRIM('[3]Discharge'!C34)="","",IF(COUNT(O6)=0,"",IF(O6=1,(((10^K4)*('[3]Discharge'!C34^N4))/100),((10^K4)*('[3]Discharge'!C34^N4))))))</f>
        <v>0.3354375810520543</v>
      </c>
      <c r="D34" s="25">
        <f>IF('[3]Discharge'!D34=0,0,IF(TRIM('[3]Discharge'!D34)="","",IF(COUNT(O6)=0,"",IF(O6=1,(((10^K4)*('[3]Discharge'!D34^N4))/100),((10^K4)*('[3]Discharge'!D34^N4))))))</f>
        <v>0.7838653717787605</v>
      </c>
      <c r="E34" s="25">
        <f>IF('[3]Discharge'!E34=0,0,IF(TRIM('[3]Discharge'!E34)="","",IF(COUNT(O6)=0,"",IF(O6=1,(((10^K4)*('[3]Discharge'!E34^N4))/100),((10^K4)*('[3]Discharge'!E34^N4))))))</f>
        <v>0.8344734139677891</v>
      </c>
      <c r="F34" s="25">
        <f>IF('[3]Discharge'!F34=0,0,IF(TRIM('[3]Discharge'!F34)="","",IF(COUNT(O6)=0,"",IF(O6=1,(((10^K4)*('[3]Discharge'!F34^N4))/100),((10^K4)*('[3]Discharge'!F34^N4))))))</f>
        <v>1.4248317484770958</v>
      </c>
      <c r="G34" s="25">
        <f>IF('[3]Discharge'!G34=0,0,IF(TRIM('[3]Discharge'!G34)="","",IF(COUNT(O6)=0,"",IF(O6=1,(((10^K4)*('[3]Discharge'!G34^N4))/100),((10^K4)*('[3]Discharge'!G34^N4))))))</f>
        <v>11.280598936018821</v>
      </c>
      <c r="H34" s="25">
        <f>IF('[3]Discharge'!H34=0,0,IF(TRIM('[3]Discharge'!H34)="","",IF(COUNT(O6)=0,"",IF(O6=1,(((10^K4)*('[3]Discharge'!H34^N4))/100),((10^K4)*('[3]Discharge'!H34^N4))))))</f>
        <v>8.491854960328528</v>
      </c>
      <c r="I34" s="25">
        <f>IF('[3]Discharge'!I34=0,0,IF(TRIM('[3]Discharge'!I34)="","",IF(COUNT(O6)=0,"",IF(O6=1,(((10^K4)*('[3]Discharge'!I34^N4))/100),((10^K4)*('[3]Discharge'!I34^N4))))))</f>
      </c>
      <c r="J34" s="25">
        <f>IF('[3]Discharge'!J34=0,0,IF(TRIM('[3]Discharge'!J34)="","",IF(COUNT(O6)=0,"",IF(O6=1,(((10^K4)*('[3]Discharge'!J34^N4))/100),((10^K4)*('[3]Discharge'!J34^N4))))))</f>
      </c>
      <c r="K34" s="25">
        <f>IF('[3]Discharge'!K34=0,0,IF(TRIM('[3]Discharge'!K34)="","",IF(COUNT(O6)=0,"",IF(O6=1,(((10^K4)*('[3]Discharge'!K34^N4))/100),((10^K4)*('[3]Discharge'!K34^N4))))))</f>
      </c>
      <c r="L34" s="25">
        <f>IF('[3]Discharge'!L34=0,0,IF(TRIM('[3]Discharge'!L34)="","",IF(COUNT(O6)=0,"",IF(O6=1,(((10^K4)*('[3]Discharge'!L34^N4))/100),((10^K4)*('[3]Discharge'!L34^N4))))))</f>
      </c>
      <c r="M34" s="25">
        <f>IF('[3]Discharge'!M34=0,0,IF(TRIM('[3]Discharge'!M34)="","",IF(COUNT(O6)=0,"",IF(O6=1,(((10^K4)*('[3]Discharge'!M34^N4))/100),((10^K4)*('[3]Discharge'!M34^N4))))))</f>
      </c>
      <c r="N34" s="25">
        <f>IF('[3]Discharge'!N34=0,0,IF(TRIM('[3]Discharge'!N34)="","",IF(COUNT(O6)=0,"",IF(O6=1,(((10^K4)*('[3]Discharge'!N34^N4))/100),((10^K4)*('[3]Discharge'!N34^N4))))))</f>
      </c>
      <c r="O34" s="84">
        <f t="shared" si="0"/>
        <v>23.151062011623047</v>
      </c>
      <c r="P34" s="85"/>
      <c r="Q34" s="4"/>
    </row>
    <row r="35" spans="1:17" ht="21.75">
      <c r="A35" s="3"/>
      <c r="B35" s="24">
        <v>25</v>
      </c>
      <c r="C35" s="25">
        <f>IF('[3]Discharge'!C35=0,0,IF(TRIM('[3]Discharge'!C35)="","",IF(COUNT(O6)=0,"",IF(O6=1,(((10^K4)*('[3]Discharge'!C35^N4))/100),((10^K4)*('[3]Discharge'!C35^N4))))))</f>
        <v>0.11287562979890106</v>
      </c>
      <c r="D35" s="25">
        <f>IF('[3]Discharge'!D35=0,0,IF(TRIM('[3]Discharge'!D35)="","",IF(COUNT(O6)=0,"",IF(O6=1,(((10^K4)*('[3]Discharge'!D35^N4))/100),((10^K4)*('[3]Discharge'!D35^N4))))))</f>
        <v>0.7084962212224574</v>
      </c>
      <c r="E35" s="25">
        <f>IF('[3]Discharge'!E35=0,0,IF(TRIM('[3]Discharge'!E35)="","",IF(COUNT(O6)=0,"",IF(O6=1,(((10^K4)*('[3]Discharge'!E35^N4))/100),((10^K4)*('[3]Discharge'!E35^N4))))))</f>
        <v>0.7335442346267702</v>
      </c>
      <c r="F35" s="25">
        <f>IF('[3]Discharge'!F35=0,0,IF(TRIM('[3]Discharge'!F35)="","",IF(COUNT(O6)=0,"",IF(O6=1,(((10^K4)*('[3]Discharge'!F35^N4))/100),((10^K4)*('[3]Discharge'!F35^N4))))))</f>
        <v>6.757228380777928</v>
      </c>
      <c r="G35" s="25">
        <f>IF('[3]Discharge'!G35=0,0,IF(TRIM('[3]Discharge'!G35)="","",IF(COUNT(O6)=0,"",IF(O6=1,(((10^K4)*('[3]Discharge'!G35^N4))/100),((10^K4)*('[3]Discharge'!G35^N4))))))</f>
        <v>10.428275708497113</v>
      </c>
      <c r="H35" s="25">
        <f>IF('[3]Discharge'!H35=0,0,IF(TRIM('[3]Discharge'!H35)="","",IF(COUNT(O6)=0,"",IF(O6=1,(((10^K4)*('[3]Discharge'!H35^N4))/100),((10^K4)*('[3]Discharge'!H35^N4))))))</f>
        <v>7.799359326539697</v>
      </c>
      <c r="I35" s="25">
        <f>IF('[3]Discharge'!I35=0,0,IF(TRIM('[3]Discharge'!I35)="","",IF(COUNT(O6)=0,"",IF(O6=1,(((10^K4)*('[3]Discharge'!I35^N4))/100),((10^K4)*('[3]Discharge'!I35^N4))))))</f>
      </c>
      <c r="J35" s="25">
        <f>IF('[3]Discharge'!J35=0,0,IF(TRIM('[3]Discharge'!J35)="","",IF(COUNT(O6)=0,"",IF(O6=1,(((10^K4)*('[3]Discharge'!J35^N4))/100),((10^K4)*('[3]Discharge'!J35^N4))))))</f>
      </c>
      <c r="K35" s="25">
        <f>IF('[3]Discharge'!K35=0,0,IF(TRIM('[3]Discharge'!K35)="","",IF(COUNT(O6)=0,"",IF(O6=1,(((10^K4)*('[3]Discharge'!K35^N4))/100),((10^K4)*('[3]Discharge'!K35^N4))))))</f>
      </c>
      <c r="L35" s="25">
        <f>IF('[3]Discharge'!L35=0,0,IF(TRIM('[3]Discharge'!L35)="","",IF(COUNT(O6)=0,"",IF(O6=1,(((10^K4)*('[3]Discharge'!L35^N4))/100),((10^K4)*('[3]Discharge'!L35^N4))))))</f>
      </c>
      <c r="M35" s="25">
        <f>IF('[3]Discharge'!M35=0,0,IF(TRIM('[3]Discharge'!M35)="","",IF(COUNT(O6)=0,"",IF(O6=1,(((10^K4)*('[3]Discharge'!M35^N4))/100),((10^K4)*('[3]Discharge'!M35^N4))))))</f>
      </c>
      <c r="N35" s="25">
        <f>IF('[3]Discharge'!N35=0,0,IF(TRIM('[3]Discharge'!N35)="","",IF(COUNT(O6)=0,"",IF(O6=1,(((10^K4)*('[3]Discharge'!N35^N4))/100),((10^K4)*('[3]Discharge'!N35^N4))))))</f>
      </c>
      <c r="O35" s="84">
        <f t="shared" si="0"/>
        <v>26.539779501462867</v>
      </c>
      <c r="P35" s="85"/>
      <c r="Q35" s="4"/>
    </row>
    <row r="36" spans="1:17" ht="21.75">
      <c r="A36" s="3"/>
      <c r="B36" s="24">
        <v>26</v>
      </c>
      <c r="C36" s="25">
        <f>IF('[3]Discharge'!C36=0,0,IF(TRIM('[3]Discharge'!C36)="","",IF(COUNT(O6)=0,"",IF(O6=1,(((10^K4)*('[3]Discharge'!C36^N4))/100),((10^K4)*('[3]Discharge'!C36^N4))))))</f>
        <v>0.13431057834695875</v>
      </c>
      <c r="D36" s="25">
        <f>IF('[3]Discharge'!D36=0,0,IF(TRIM('[3]Discharge'!D36)="","",IF(COUNT(O6)=0,"",IF(O6=1,(((10^K4)*('[3]Discharge'!D36^N4))/100),((10^K4)*('[3]Discharge'!D36^N4))))))</f>
        <v>0.6604114405841472</v>
      </c>
      <c r="E36" s="25">
        <f>IF('[3]Discharge'!E36=0,0,IF(TRIM('[3]Discharge'!E36)="","",IF(COUNT(O6)=0,"",IF(O6=1,(((10^K4)*('[3]Discharge'!E36^N4))/100),((10^K4)*('[3]Discharge'!E36^N4))))))</f>
        <v>0.5415874279186041</v>
      </c>
      <c r="F36" s="25">
        <f>IF('[3]Discharge'!F36=0,0,IF(TRIM('[3]Discharge'!F36)="","",IF(COUNT(O6)=0,"",IF(O6=1,(((10^K4)*('[3]Discharge'!F36^N4))/100),((10^K4)*('[3]Discharge'!F36^N4))))))</f>
        <v>7.661494379301097</v>
      </c>
      <c r="G36" s="25">
        <f>IF('[3]Discharge'!G36=0,0,IF(TRIM('[3]Discharge'!G36)="","",IF(COUNT(O6)=0,"",IF(O6=1,(((10^K4)*('[3]Discharge'!G36^N4))/100),((10^K4)*('[3]Discharge'!G36^N4))))))</f>
        <v>9.469718614587734</v>
      </c>
      <c r="H36" s="25">
        <f>IF('[3]Discharge'!H36=0,0,IF(TRIM('[3]Discharge'!H36)="","",IF(COUNT(O6)=0,"",IF(O6=1,(((10^K4)*('[3]Discharge'!H36^N4))/100),((10^K4)*('[3]Discharge'!H36^N4))))))</f>
        <v>15.270223300013033</v>
      </c>
      <c r="I36" s="25">
        <f>IF('[3]Discharge'!I36=0,0,IF(TRIM('[3]Discharge'!I36)="","",IF(COUNT(O6)=0,"",IF(O6=1,(((10^K4)*('[3]Discharge'!I36^N4))/100),((10^K4)*('[3]Discharge'!I36^N4))))))</f>
      </c>
      <c r="J36" s="25">
        <f>IF('[3]Discharge'!J36=0,0,IF(TRIM('[3]Discharge'!J36)="","",IF(COUNT(O6)=0,"",IF(O6=1,(((10^K4)*('[3]Discharge'!J36^N4))/100),((10^K4)*('[3]Discharge'!J36^N4))))))</f>
      </c>
      <c r="K36" s="25">
        <f>IF('[3]Discharge'!K36=0,0,IF(TRIM('[3]Discharge'!K36)="","",IF(COUNT(O6)=0,"",IF(O6=1,(((10^K4)*('[3]Discharge'!K36^N4))/100),((10^K4)*('[3]Discharge'!K36^N4))))))</f>
      </c>
      <c r="L36" s="25">
        <f>IF('[3]Discharge'!L36=0,0,IF(TRIM('[3]Discharge'!L36)="","",IF(COUNT(O6)=0,"",IF(O6=1,(((10^K4)*('[3]Discharge'!L36^N4))/100),((10^K4)*('[3]Discharge'!L36^N4))))))</f>
      </c>
      <c r="M36" s="25">
        <f>IF('[3]Discharge'!M36=0,0,IF(TRIM('[3]Discharge'!M36)="","",IF(COUNT(O6)=0,"",IF(O6=1,(((10^K4)*('[3]Discharge'!M36^N4))/100),((10^K4)*('[3]Discharge'!M36^N4))))))</f>
      </c>
      <c r="N36" s="25">
        <f>IF('[3]Discharge'!N36=0,0,IF(TRIM('[3]Discharge'!N36)="","",IF(COUNT(O6)=0,"",IF(O6=1,(((10^K4)*('[3]Discharge'!N36^N4))/100),((10^K4)*('[3]Discharge'!N36^N4))))))</f>
      </c>
      <c r="O36" s="84">
        <f t="shared" si="0"/>
        <v>33.73774574075158</v>
      </c>
      <c r="P36" s="85"/>
      <c r="Q36" s="4"/>
    </row>
    <row r="37" spans="1:17" ht="21.75">
      <c r="A37" s="3"/>
      <c r="B37" s="24">
        <v>27</v>
      </c>
      <c r="C37" s="25">
        <f>IF('[3]Discharge'!C37=0,0,IF(TRIM('[3]Discharge'!C37)="","",IF(COUNT(O6)=0,"",IF(O6=1,(((10^K4)*('[3]Discharge'!C37^N4))/100),((10^K4)*('[3]Discharge'!C37^N4))))))</f>
        <v>0.058125109130089794</v>
      </c>
      <c r="D37" s="25">
        <f>IF('[3]Discharge'!D37=0,0,IF(TRIM('[3]Discharge'!D37)="","",IF(COUNT(O6)=0,"",IF(O6=1,(((10^K4)*('[3]Discharge'!D37^N4))/100),((10^K4)*('[3]Discharge'!D37^N4))))))</f>
        <v>0.47135608002499163</v>
      </c>
      <c r="E37" s="25">
        <f>IF('[3]Discharge'!E37=0,0,IF(TRIM('[3]Discharge'!E37)="","",IF(COUNT(O6)=0,"",IF(O6=1,(((10^K4)*('[3]Discharge'!E37^N4))/100),((10^K4)*('[3]Discharge'!E37^N4))))))</f>
        <v>0.22845376921767563</v>
      </c>
      <c r="F37" s="25">
        <f>IF('[3]Discharge'!F37=0,0,IF(TRIM('[3]Discharge'!F37)="","",IF(COUNT(O6)=0,"",IF(O6=1,(((10^K4)*('[3]Discharge'!F37^N4))/100),((10^K4)*('[3]Discharge'!F37^N4))))))</f>
        <v>7.799359326539697</v>
      </c>
      <c r="G37" s="25">
        <f>IF('[3]Discharge'!G37=0,0,IF(TRIM('[3]Discharge'!G37)="","",IF(COUNT(O6)=0,"",IF(O6=1,(((10^K4)*('[3]Discharge'!G37^N4))/100),((10^K4)*('[3]Discharge'!G37^N4))))))</f>
        <v>9.32945420512236</v>
      </c>
      <c r="H37" s="25">
        <f>IF('[3]Discharge'!H37=0,0,IF(TRIM('[3]Discharge'!H37)="","",IF(COUNT(O6)=0,"",IF(O6=1,(((10^K4)*('[3]Discharge'!H37^N4))/100),((10^K4)*('[3]Discharge'!H37^N4))))))</f>
        <v>22.837387092970538</v>
      </c>
      <c r="I37" s="25">
        <f>IF('[3]Discharge'!I37=0,0,IF(TRIM('[3]Discharge'!I37)="","",IF(COUNT(O6)=0,"",IF(O6=1,(((10^K4)*('[3]Discharge'!I37^N4))/100),((10^K4)*('[3]Discharge'!I37^N4))))))</f>
      </c>
      <c r="J37" s="25">
        <f>IF('[3]Discharge'!J37=0,0,IF(TRIM('[3]Discharge'!J37)="","",IF(COUNT(O6)=0,"",IF(O6=1,(((10^K4)*('[3]Discharge'!J37^N4))/100),((10^K4)*('[3]Discharge'!J37^N4))))))</f>
      </c>
      <c r="K37" s="25">
        <f>IF('[3]Discharge'!K37=0,0,IF(TRIM('[3]Discharge'!K37)="","",IF(COUNT(O6)=0,"",IF(O6=1,(((10^K4)*('[3]Discharge'!K37^N4))/100),((10^K4)*('[3]Discharge'!K37^N4))))))</f>
      </c>
      <c r="L37" s="25">
        <f>IF('[3]Discharge'!L37=0,0,IF(TRIM('[3]Discharge'!L37)="","",IF(COUNT(O6)=0,"",IF(O6=1,(((10^K4)*('[3]Discharge'!L37^N4))/100),((10^K4)*('[3]Discharge'!L37^N4))))))</f>
      </c>
      <c r="M37" s="25">
        <f>IF('[3]Discharge'!M37=0,0,IF(TRIM('[3]Discharge'!M37)="","",IF(COUNT(O6)=0,"",IF(O6=1,(((10^K4)*('[3]Discharge'!M37^N4))/100),((10^K4)*('[3]Discharge'!M37^N4))))))</f>
      </c>
      <c r="N37" s="25">
        <f>IF('[3]Discharge'!N37=0,0,IF(TRIM('[3]Discharge'!N37)="","",IF(COUNT(O6)=0,"",IF(O6=1,(((10^K4)*('[3]Discharge'!N37^N4))/100),((10^K4)*('[3]Discharge'!N37^N4))))))</f>
      </c>
      <c r="O37" s="84">
        <f t="shared" si="0"/>
        <v>40.72413558300535</v>
      </c>
      <c r="P37" s="85"/>
      <c r="Q37" s="4"/>
    </row>
    <row r="38" spans="1:17" ht="21.75">
      <c r="A38" s="3"/>
      <c r="B38" s="24">
        <v>28</v>
      </c>
      <c r="C38" s="25">
        <f>IF('[3]Discharge'!C38=0,0,IF(TRIM('[3]Discharge'!C38)="","",IF(COUNT(O6)=0,"",IF(O6=1,(((10^K4)*('[3]Discharge'!C38^N4))/100),((10^K4)*('[3]Discharge'!C38^N4))))))</f>
        <v>0.04257078568761707</v>
      </c>
      <c r="D38" s="25">
        <f>IF('[3]Discharge'!D38=0,0,IF(TRIM('[3]Discharge'!D38)="","",IF(COUNT(O6)=0,"",IF(O6=1,(((10^K4)*('[3]Discharge'!D38^N4))/100),((10^K4)*('[3]Discharge'!D38^N4))))))</f>
        <v>0.40288888794124184</v>
      </c>
      <c r="E38" s="25">
        <f>IF('[3]Discharge'!E38=0,0,IF(TRIM('[3]Discharge'!E38)="","",IF(COUNT(O6)=0,"",IF(O6=1,(((10^K4)*('[3]Discharge'!E38^N4))/100),((10^K4)*('[3]Discharge'!E38^N4))))))</f>
        <v>0.3354375810520543</v>
      </c>
      <c r="F38" s="25">
        <f>IF('[3]Discharge'!F38=0,0,IF(TRIM('[3]Discharge'!F38)="","",IF(COUNT(O6)=0,"",IF(O6=1,(((10^K4)*('[3]Discharge'!F38^N4))/100),((10^K4)*('[3]Discharge'!F38^N4))))))</f>
        <v>11.451762145178204</v>
      </c>
      <c r="G38" s="25">
        <f>IF('[3]Discharge'!G38=0,0,IF(TRIM('[3]Discharge'!G38)="","",IF(COUNT(O6)=0,"",IF(O6=1,(((10^K4)*('[3]Discharge'!G38^N4))/100),((10^K4)*('[3]Discharge'!G38^N4))))))</f>
        <v>15.621942473679171</v>
      </c>
      <c r="H38" s="25">
        <f>IF('[3]Discharge'!H38=0,0,IF(TRIM('[3]Discharge'!H38)="","",IF(COUNT(O6)=0,"",IF(O6=1,(((10^K4)*('[3]Discharge'!H38^N4))/100),((10^K4)*('[3]Discharge'!H38^N4))))))</f>
        <v>17.047523466630867</v>
      </c>
      <c r="I38" s="25">
        <f>IF('[3]Discharge'!I38=0,0,IF(TRIM('[3]Discharge'!I38)="","",IF(COUNT(O6)=0,"",IF(O6=1,(((10^K4)*('[3]Discharge'!I38^N4))/100),((10^K4)*('[3]Discharge'!I38^N4))))))</f>
      </c>
      <c r="J38" s="25">
        <f>IF('[3]Discharge'!J38=0,0,IF(TRIM('[3]Discharge'!J38)="","",IF(COUNT(O6)=0,"",IF(O6=1,(((10^K4)*('[3]Discharge'!J38^N4))/100),((10^K4)*('[3]Discharge'!J38^N4))))))</f>
      </c>
      <c r="K38" s="25">
        <f>IF('[3]Discharge'!K38=0,0,IF(TRIM('[3]Discharge'!K38)="","",IF(COUNT(O6)=0,"",IF(O6=1,(((10^K4)*('[3]Discharge'!K38^N4))/100),((10^K4)*('[3]Discharge'!K38^N4))))))</f>
      </c>
      <c r="L38" s="25">
        <f>IF('[3]Discharge'!L38=0,0,IF(TRIM('[3]Discharge'!L38)="","",IF(COUNT(O6)=0,"",IF(O6=1,(((10^K4)*('[3]Discharge'!L38^N4))/100),((10^K4)*('[3]Discharge'!L38^N4))))))</f>
      </c>
      <c r="M38" s="25">
        <f>IF('[3]Discharge'!M38=0,0,IF(TRIM('[3]Discharge'!M38)="","",IF(COUNT(O6)=0,"",IF(O6=1,(((10^K4)*('[3]Discharge'!M38^N4))/100),((10^K4)*('[3]Discharge'!M38^N4))))))</f>
      </c>
      <c r="N38" s="25">
        <f>IF('[3]Discharge'!N38=0,0,IF(TRIM('[3]Discharge'!N38)="","",IF(COUNT(O6)=0,"",IF(O6=1,(((10^K4)*('[3]Discharge'!N38^N4))/100),((10^K4)*('[3]Discharge'!N38^N4))))))</f>
      </c>
      <c r="O38" s="84">
        <f t="shared" si="0"/>
        <v>44.90212534016915</v>
      </c>
      <c r="P38" s="85"/>
      <c r="Q38" s="4"/>
    </row>
    <row r="39" spans="1:17" ht="21.75">
      <c r="A39" s="3"/>
      <c r="B39" s="24">
        <v>29</v>
      </c>
      <c r="C39" s="25">
        <f>IF('[3]Discharge'!C39=0,0,IF(TRIM('[3]Discharge'!C39)="","",IF(COUNT(O6)=0,"",IF(O6=1,(((10^K4)*('[3]Discharge'!C39^N4))/100),((10^K4)*('[3]Discharge'!C39^N4))))))</f>
        <v>0.04257078568761707</v>
      </c>
      <c r="D39" s="25">
        <f>IF('[3]Discharge'!D39=0,0,IF(TRIM('[3]Discharge'!D39)="","",IF(COUNT(O6)=0,"",IF(O6=1,(((10^K4)*('[3]Discharge'!D39^N4))/100),((10^K4)*('[3]Discharge'!D39^N4))))))</f>
        <v>0.5415874279186041</v>
      </c>
      <c r="E39" s="25">
        <f>IF('[3]Discharge'!E39=0,0,IF(TRIM('[3]Discharge'!E39)="","",IF(COUNT(O6)=0,"",IF(O6=1,(((10^K4)*('[3]Discharge'!E39^N4))/100),((10^K4)*('[3]Discharge'!E39^N4))))))</f>
        <v>0.30214277977418424</v>
      </c>
      <c r="F39" s="25">
        <f>IF('[3]Discharge'!F39=0,0,IF(TRIM('[3]Discharge'!F39)="","",IF(COUNT(O6)=0,"",IF(O6=1,(((10^K4)*('[3]Discharge'!F39^N4))/100),((10^K4)*('[3]Discharge'!F39^N4))))))</f>
        <v>13.002089197838277</v>
      </c>
      <c r="G39" s="25">
        <f>IF('[3]Discharge'!G39=0,0,IF(TRIM('[3]Discharge'!G39)="","",IF(COUNT(O6)=0,"",IF(O6=1,(((10^K4)*('[3]Discharge'!G39^N4))/100),((10^K4)*('[3]Discharge'!G39^N4))))))</f>
        <v>21.602553458913572</v>
      </c>
      <c r="H39" s="25">
        <f>IF('[3]Discharge'!H39=0,0,IF(TRIM('[3]Discharge'!H39)="","",IF(COUNT(O6)=0,"",IF(O6=1,(((10^K4)*('[3]Discharge'!H39^N4))/100),((10^K4)*('[3]Discharge'!H39^N4))))))</f>
        <v>17.23092121099604</v>
      </c>
      <c r="I39" s="25">
        <f>IF('[3]Discharge'!I39=0,0,IF(TRIM('[3]Discharge'!I39)="","",IF(COUNT(O6)=0,"",IF(O6=1,(((10^K4)*('[3]Discharge'!I39^N4))/100),((10^K4)*('[3]Discharge'!I39^N4))))))</f>
      </c>
      <c r="J39" s="25">
        <f>IF('[3]Discharge'!J39=0,0,IF(TRIM('[3]Discharge'!J39)="","",IF(COUNT(O6)=0,"",IF(O6=1,(((10^K4)*('[3]Discharge'!J39^N4))/100),((10^K4)*('[3]Discharge'!J39^N4))))))</f>
      </c>
      <c r="K39" s="25">
        <f>IF('[3]Discharge'!K39=0,0,IF(TRIM('[3]Discharge'!K39)="","",IF(COUNT(O6)=0,"",IF(O6=1,(((10^K4)*('[3]Discharge'!K39^N4))/100),((10^K4)*('[3]Discharge'!K39^N4))))))</f>
      </c>
      <c r="L39" s="25">
        <f>IF('[3]Discharge'!L39=0,0,IF(TRIM('[3]Discharge'!L39)="","",IF(COUNT(O6)=0,"",IF(O6=1,(((10^K4)*('[3]Discharge'!L39^N4))/100),((10^K4)*('[3]Discharge'!L39^N4))))))</f>
      </c>
      <c r="M39" s="25">
        <f>IF('[3]Discharge'!M39=0,0,IF(TRIM('[3]Discharge'!M39)="","",IF(COUNT(O6)=0,"",IF(O6=1,(((10^K4)*('[3]Discharge'!M39^N4))/100),((10^K4)*('[3]Discharge'!M39^N4))))))</f>
      </c>
      <c r="N39" s="25">
        <f>IF('[3]Discharge'!N39=0,0,IF(TRIM('[3]Discharge'!N39)="","",IF(COUNT(O6)=0,"",IF(O6=1,(((10^K4)*('[3]Discharge'!N39^N4))/100),((10^K4)*('[3]Discharge'!N39^N4))))))</f>
      </c>
      <c r="O39" s="84">
        <f t="shared" si="0"/>
        <v>52.721864861128296</v>
      </c>
      <c r="P39" s="85"/>
      <c r="Q39" s="4"/>
    </row>
    <row r="40" spans="1:17" ht="21.75">
      <c r="A40" s="3"/>
      <c r="B40" s="24">
        <v>30</v>
      </c>
      <c r="C40" s="25">
        <f>IF('[3]Discharge'!C40=0,0,IF(TRIM('[3]Discharge'!C40)="","",IF(COUNT(O6)=0,"",IF(O6=1,(((10^K4)*('[3]Discharge'!C40^N4))/100),((10^K4)*('[3]Discharge'!C40^N4))))))</f>
        <v>0.06460253824250817</v>
      </c>
      <c r="D40" s="25">
        <f>IF('[3]Discharge'!D40=0,0,IF(TRIM('[3]Discharge'!D40)="","",IF(COUNT(O6)=0,"",IF(O6=1,(((10^K4)*('[3]Discharge'!D40^N4))/100),((10^K4)*('[3]Discharge'!D40^N4))))))</f>
        <v>0.7838653717787605</v>
      </c>
      <c r="E40" s="25">
        <f>IF('[3]Discharge'!E40=0,0,IF(TRIM('[3]Discharge'!E40)="","",IF(COUNT(O6)=0,"",IF(O6=1,(((10^K4)*('[3]Discharge'!E40^N4))/100),((10^K4)*('[3]Discharge'!E40^N4))))))</f>
        <v>0.22845376921767563</v>
      </c>
      <c r="F40" s="25">
        <f>IF('[3]Discharge'!F40=0,0,IF(TRIM('[3]Discharge'!F40)="","",IF(COUNT(O6)=0,"",IF(O6=1,(((10^K4)*('[3]Discharge'!F40^N4))/100),((10^K4)*('[3]Discharge'!F40^N4))))))</f>
        <v>13.696522144404149</v>
      </c>
      <c r="G40" s="25">
        <f>IF('[3]Discharge'!G40=0,0,IF(TRIM('[3]Discharge'!G40)="","",IF(COUNT(O6)=0,"",IF(O6=1,(((10^K4)*('[3]Discharge'!G40^N4))/100),((10^K4)*('[3]Discharge'!G40^N4))))))</f>
        <v>29.281684362952948</v>
      </c>
      <c r="H40" s="25">
        <f>IF('[3]Discharge'!H40=0,0,IF(TRIM('[3]Discharge'!H40)="","",IF(COUNT(O6)=0,"",IF(O6=1,(((10^K4)*('[3]Discharge'!H40^N4))/100),((10^K4)*('[3]Discharge'!H40^N4))))))</f>
        <v>22.21921310450908</v>
      </c>
      <c r="I40" s="25">
        <f>IF('[3]Discharge'!I40=0,0,IF(TRIM('[3]Discharge'!I40)="","",IF(COUNT(O6)=0,"",IF(O6=1,(((10^K4)*('[3]Discharge'!I40^N4))/100),((10^K4)*('[3]Discharge'!I40^N4))))))</f>
      </c>
      <c r="J40" s="25">
        <f>IF('[3]Discharge'!J40=0,0,IF(TRIM('[3]Discharge'!J40)="","",IF(COUNT(O6)=0,"",IF(O6=1,(((10^K4)*('[3]Discharge'!J40^N4))/100),((10^K4)*('[3]Discharge'!J40^N4))))))</f>
      </c>
      <c r="K40" s="25">
        <f>IF('[3]Discharge'!K40=0,0,IF(TRIM('[3]Discharge'!K40)="","",IF(COUNT(O6)=0,"",IF(O6=1,(((10^K4)*('[3]Discharge'!K40^N4))/100),((10^K4)*('[3]Discharge'!K40^N4))))))</f>
      </c>
      <c r="L40" s="25">
        <f>IF('[3]Discharge'!L40=0,0,IF(TRIM('[3]Discharge'!L40)="","",IF(COUNT(O6)=0,"",IF(O6=1,(((10^K4)*('[3]Discharge'!L40^N4))/100),((10^K4)*('[3]Discharge'!L40^N4))))))</f>
      </c>
      <c r="M40" s="25"/>
      <c r="N40" s="25">
        <f>IF('[3]Discharge'!N40=0,0,IF(TRIM('[3]Discharge'!N40)="","",IF(COUNT(O6)=0,"",IF(O6=1,(((10^K4)*('[3]Discharge'!N40^N4))/100),((10^K4)*('[3]Discharge'!N40^N4))))))</f>
      </c>
      <c r="O40" s="84">
        <f>IF(AND(C40="",D40="",E40="",F40="",G40="",H40="",I40="",J40="",K40="",L40="",M40="",N40=""),"",SUM(C40:N40))</f>
        <v>66.27434129110512</v>
      </c>
      <c r="P40" s="85"/>
      <c r="Q40" s="4"/>
    </row>
    <row r="41" spans="1:17" ht="21.75">
      <c r="A41" s="3"/>
      <c r="B41" s="24">
        <v>31</v>
      </c>
      <c r="C41" s="25"/>
      <c r="D41" s="25">
        <f>IF('[3]Discharge'!D41=0,0,IF(TRIM('[3]Discharge'!D41)="","",IF(COUNT(O6)=0,"",IF(O6=1,(((10^K4)*('[3]Discharge'!D41^N4))/100),((10^K4)*('[3]Discharge'!D41^N4))))))</f>
        <v>1.0505990670831982</v>
      </c>
      <c r="E41" s="25"/>
      <c r="F41" s="25">
        <f>IF('[3]Discharge'!F41=0,0,IF(TRIM('[3]Discharge'!F41)="","",IF(COUNT(O6)=0,"",IF(O6=1,(((10^K4)*('[3]Discharge'!F41^N4))/100),((10^K4)*('[3]Discharge'!F41^N4))))))</f>
        <v>11.280598936018821</v>
      </c>
      <c r="G41" s="25">
        <f>IF('[3]Discharge'!G41=0,0,IF(TRIM('[3]Discharge'!G41)="","",IF(COUNT(O6)=0,"",IF(O6=1,(((10^K4)*('[3]Discharge'!G41^N4))/100),((10^K4)*('[3]Discharge'!G41^N4))))))</f>
        <v>35.551610748413026</v>
      </c>
      <c r="H41" s="25"/>
      <c r="I41" s="25">
        <f>IF('[3]Discharge'!I41=0,0,IF(TRIM('[3]Discharge'!I41)="","",IF(COUNT(O6)=0,"",IF(O6=1,(((10^K4)*('[3]Discharge'!I41^N4))/100),((10^K4)*('[3]Discharge'!I41^N4))))))</f>
      </c>
      <c r="J41" s="25"/>
      <c r="K41" s="25">
        <f>IF('[3]Discharge'!K41=0,0,IF(TRIM('[3]Discharge'!K41)="","",IF(COUNT(O6)=0,"",IF(O6=1,(((10^K4)*('[3]Discharge'!K41^N4))/100),((10^K4)*('[3]Discharge'!K41^N4))))))</f>
      </c>
      <c r="L41" s="25">
        <f>IF(TRIM('[3]Discharge'!L41)="","",IF(COUNT(O6)=0,"",IF(O6=1,(((10^K4)*('[3]Discharge'!L41^N4))/100),((10^K4)*('[3]Discharge'!L41^N4)))))</f>
      </c>
      <c r="M41" s="25"/>
      <c r="N41" s="29">
        <f>IF('[3]Discharge'!N41=0,0,IF(TRIM('[3]Discharge'!N41)="","",IF(COUNT(O6)=0,"",IF(O6=1,(((10^K4)*('[3]Discharge'!N41^N4))/100),((10^K4)*('[3]Discharge'!N41^N4))))))</f>
      </c>
      <c r="O41" s="84">
        <f t="shared" si="0"/>
        <v>47.88280875151504</v>
      </c>
      <c r="P41" s="85"/>
      <c r="Q41" s="4"/>
    </row>
    <row r="42" spans="1:17" ht="21.75">
      <c r="A42" s="3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6"/>
      <c r="Q42" s="4"/>
    </row>
    <row r="43" spans="1:17" ht="21.75">
      <c r="A43" s="3"/>
      <c r="B43" s="1" t="s">
        <v>28</v>
      </c>
      <c r="C43" s="25">
        <f aca="true" t="shared" si="1" ref="C43:N43">IF(COUNT(C11:C41)=0,"",SUM(C11:C41))</f>
        <v>9.251002837373399</v>
      </c>
      <c r="D43" s="25">
        <f t="shared" si="1"/>
        <v>21.408430955868422</v>
      </c>
      <c r="E43" s="25">
        <f t="shared" si="1"/>
        <v>22.0829954609272</v>
      </c>
      <c r="F43" s="25">
        <f t="shared" si="1"/>
        <v>78.54392866263628</v>
      </c>
      <c r="G43" s="25">
        <f t="shared" si="1"/>
        <v>371.6637650735006</v>
      </c>
      <c r="H43" s="25">
        <f t="shared" si="1"/>
        <v>716.9474612528968</v>
      </c>
      <c r="I43" s="25">
        <f t="shared" si="1"/>
      </c>
      <c r="J43" s="25">
        <f t="shared" si="1"/>
      </c>
      <c r="K43" s="25">
        <f t="shared" si="1"/>
      </c>
      <c r="L43" s="25">
        <f t="shared" si="1"/>
      </c>
      <c r="M43" s="25">
        <f t="shared" si="1"/>
      </c>
      <c r="N43" s="25">
        <f t="shared" si="1"/>
      </c>
      <c r="O43" s="84">
        <f>IF(COUNT(C43:N43)=0,"",SUM(C43:N43))</f>
        <v>1219.8975842432028</v>
      </c>
      <c r="P43" s="85"/>
      <c r="Q43" s="28" t="s">
        <v>29</v>
      </c>
    </row>
    <row r="44" spans="1:17" ht="21.75">
      <c r="A44" s="3"/>
      <c r="B44" s="1" t="s">
        <v>30</v>
      </c>
      <c r="C44" s="25">
        <f aca="true" t="shared" si="2" ref="C44:N44">IF(COUNT(C11:C41)=0,"",AVERAGE(C11:C41))</f>
        <v>0.30836676124577994</v>
      </c>
      <c r="D44" s="25">
        <f t="shared" si="2"/>
        <v>0.6905945469634974</v>
      </c>
      <c r="E44" s="25">
        <f t="shared" si="2"/>
        <v>0.7360998486975734</v>
      </c>
      <c r="F44" s="25">
        <f t="shared" si="2"/>
        <v>2.5336751181495574</v>
      </c>
      <c r="G44" s="25">
        <f t="shared" si="2"/>
        <v>11.989153712048406</v>
      </c>
      <c r="H44" s="25">
        <f t="shared" si="2"/>
        <v>23.898248708429893</v>
      </c>
      <c r="I44" s="25">
        <f t="shared" si="2"/>
      </c>
      <c r="J44" s="25">
        <f t="shared" si="2"/>
      </c>
      <c r="K44" s="25">
        <f t="shared" si="2"/>
      </c>
      <c r="L44" s="25">
        <f t="shared" si="2"/>
      </c>
      <c r="M44" s="25">
        <f t="shared" si="2"/>
      </c>
      <c r="N44" s="25">
        <f t="shared" si="2"/>
      </c>
      <c r="O44" s="84">
        <f>IF(COUNT(C44:N44)=0,"",SUM(C44:N44))</f>
        <v>40.15613869553471</v>
      </c>
      <c r="P44" s="85"/>
      <c r="Q44" s="4"/>
    </row>
    <row r="45" spans="1:17" ht="21.75">
      <c r="A45" s="3"/>
      <c r="B45" s="1" t="s">
        <v>31</v>
      </c>
      <c r="C45" s="25">
        <f aca="true" t="shared" si="3" ref="C45:N45">IF(COUNT(C11:C41)=0,"",MAX(C11:C41))</f>
        <v>1.169544283270378</v>
      </c>
      <c r="D45" s="25">
        <f t="shared" si="3"/>
        <v>1.591912233975332</v>
      </c>
      <c r="E45" s="25">
        <f t="shared" si="3"/>
        <v>1.591912233975332</v>
      </c>
      <c r="F45" s="25">
        <f t="shared" si="3"/>
        <v>13.696522144404149</v>
      </c>
      <c r="G45" s="25">
        <f t="shared" si="3"/>
        <v>35.551610748413026</v>
      </c>
      <c r="H45" s="25">
        <f t="shared" si="3"/>
        <v>76.84777185439509</v>
      </c>
      <c r="I45" s="25">
        <f t="shared" si="3"/>
      </c>
      <c r="J45" s="25">
        <f t="shared" si="3"/>
      </c>
      <c r="K45" s="25">
        <f t="shared" si="3"/>
      </c>
      <c r="L45" s="25">
        <f t="shared" si="3"/>
      </c>
      <c r="M45" s="25">
        <f t="shared" si="3"/>
      </c>
      <c r="N45" s="25">
        <f t="shared" si="3"/>
      </c>
      <c r="O45" s="84">
        <f>IF(COUNT(C45:N45)=0,"",MAX(C45:N45))</f>
        <v>76.84777185439509</v>
      </c>
      <c r="P45" s="85"/>
      <c r="Q45" s="4"/>
    </row>
    <row r="46" spans="1:17" ht="21.75">
      <c r="A46" s="3"/>
      <c r="B46" s="1" t="s">
        <v>32</v>
      </c>
      <c r="C46" s="25">
        <f aca="true" t="shared" si="4" ref="C46:N46">IF(COUNT(C11:C41)=0,"",MIN(C11:C41))</f>
        <v>0.024177546124757924</v>
      </c>
      <c r="D46" s="25">
        <f t="shared" si="4"/>
        <v>0</v>
      </c>
      <c r="E46" s="25">
        <f t="shared" si="4"/>
        <v>0</v>
      </c>
      <c r="F46" s="25">
        <f t="shared" si="4"/>
        <v>0</v>
      </c>
      <c r="G46" s="25">
        <f t="shared" si="4"/>
        <v>6.322531728704807</v>
      </c>
      <c r="H46" s="25">
        <f t="shared" si="4"/>
        <v>6.2142616710555885</v>
      </c>
      <c r="I46" s="25">
        <f t="shared" si="4"/>
      </c>
      <c r="J46" s="25">
        <f t="shared" si="4"/>
      </c>
      <c r="K46" s="25">
        <f t="shared" si="4"/>
      </c>
      <c r="L46" s="25">
        <f t="shared" si="4"/>
      </c>
      <c r="M46" s="25">
        <f t="shared" si="4"/>
      </c>
      <c r="N46" s="25">
        <f t="shared" si="4"/>
      </c>
      <c r="O46" s="84">
        <f>IF(COUNT(C46:N46)=0,"",MIN(C46:N46))</f>
        <v>0</v>
      </c>
      <c r="P46" s="85"/>
      <c r="Q46" s="4"/>
    </row>
  </sheetData>
  <sheetProtection/>
  <mergeCells count="49">
    <mergeCell ref="A1:B1"/>
    <mergeCell ref="C1:J1"/>
    <mergeCell ref="M1:N1"/>
    <mergeCell ref="A2:B2"/>
    <mergeCell ref="C2:G2"/>
    <mergeCell ref="C3:G3"/>
    <mergeCell ref="M3:N3"/>
    <mergeCell ref="C4:G4"/>
    <mergeCell ref="K4:L4"/>
    <mergeCell ref="N4:O4"/>
    <mergeCell ref="J5:K5"/>
    <mergeCell ref="H6:I6"/>
    <mergeCell ref="B7:O7"/>
    <mergeCell ref="O9:P9"/>
    <mergeCell ref="O11:P11"/>
    <mergeCell ref="O12:P12"/>
    <mergeCell ref="O13:P13"/>
    <mergeCell ref="O14:P14"/>
    <mergeCell ref="O15:P15"/>
    <mergeCell ref="O21:P21"/>
    <mergeCell ref="O22:P22"/>
    <mergeCell ref="O23:P23"/>
    <mergeCell ref="O24:P24"/>
    <mergeCell ref="O25:P25"/>
    <mergeCell ref="O16:P16"/>
    <mergeCell ref="O17:P17"/>
    <mergeCell ref="O18:P18"/>
    <mergeCell ref="O19:P19"/>
    <mergeCell ref="O20:P20"/>
    <mergeCell ref="O31:P31"/>
    <mergeCell ref="O32:P32"/>
    <mergeCell ref="O33:P33"/>
    <mergeCell ref="O34:P34"/>
    <mergeCell ref="O35:P35"/>
    <mergeCell ref="O26:P26"/>
    <mergeCell ref="O27:P27"/>
    <mergeCell ref="O28:P28"/>
    <mergeCell ref="O29:P29"/>
    <mergeCell ref="O30:P30"/>
    <mergeCell ref="O45:P45"/>
    <mergeCell ref="O46:P46"/>
    <mergeCell ref="O43:P43"/>
    <mergeCell ref="O44:P44"/>
    <mergeCell ref="O36:P36"/>
    <mergeCell ref="O37:P37"/>
    <mergeCell ref="O38:P38"/>
    <mergeCell ref="O39:P39"/>
    <mergeCell ref="O41:P41"/>
    <mergeCell ref="O40:P40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selection activeCell="T10" sqref="T10"/>
    </sheetView>
  </sheetViews>
  <sheetFormatPr defaultColWidth="9.140625" defaultRowHeight="21.75"/>
  <sheetData>
    <row r="1" spans="1:17" ht="21.75">
      <c r="A1" s="86" t="s">
        <v>0</v>
      </c>
      <c r="B1" s="87"/>
      <c r="C1" s="88" t="str">
        <f>'[2]c-form'!AG4</f>
        <v>Ban Sop Soi,  Chom Thong, Chiang Mai,P.73</v>
      </c>
      <c r="D1" s="88"/>
      <c r="E1" s="88"/>
      <c r="F1" s="88"/>
      <c r="G1" s="88"/>
      <c r="H1" s="88"/>
      <c r="I1" s="88"/>
      <c r="J1" s="88"/>
      <c r="K1" s="2"/>
      <c r="L1" s="3"/>
      <c r="M1" s="86" t="s">
        <v>1</v>
      </c>
      <c r="N1" s="87"/>
      <c r="O1" s="3"/>
      <c r="P1" s="3"/>
      <c r="Q1" s="3"/>
    </row>
    <row r="2" spans="1:17" ht="21.75">
      <c r="A2" s="86" t="s">
        <v>2</v>
      </c>
      <c r="B2" s="87"/>
      <c r="C2" s="88" t="str">
        <f>'[2]c-form'!AG3</f>
        <v>Nam   Ping</v>
      </c>
      <c r="D2" s="88"/>
      <c r="E2" s="88"/>
      <c r="F2" s="88"/>
      <c r="G2" s="88"/>
      <c r="H2" s="5"/>
      <c r="I2" s="5"/>
      <c r="J2" s="5"/>
      <c r="K2" s="2"/>
      <c r="L2" s="3"/>
      <c r="M2" s="6" t="s">
        <v>3</v>
      </c>
      <c r="N2" s="7"/>
      <c r="O2" s="3"/>
      <c r="P2" s="3"/>
      <c r="Q2" s="3"/>
    </row>
    <row r="3" spans="1:17" ht="21.75">
      <c r="A3" s="1" t="s">
        <v>4</v>
      </c>
      <c r="B3" s="1"/>
      <c r="C3" s="88" t="str">
        <f>'[2]c-form'!AH3</f>
        <v>Ping</v>
      </c>
      <c r="D3" s="88"/>
      <c r="E3" s="88"/>
      <c r="F3" s="88"/>
      <c r="G3" s="88"/>
      <c r="H3" s="5"/>
      <c r="I3" s="5"/>
      <c r="J3" s="5"/>
      <c r="K3" s="2"/>
      <c r="L3" s="3"/>
      <c r="M3" s="86" t="s">
        <v>5</v>
      </c>
      <c r="N3" s="86"/>
      <c r="O3" s="3"/>
      <c r="P3" s="3"/>
      <c r="Q3" s="3"/>
    </row>
    <row r="4" spans="1:17" ht="21.75">
      <c r="A4" s="6" t="s">
        <v>6</v>
      </c>
      <c r="B4" s="8"/>
      <c r="C4" s="89" t="str">
        <f>'[2]c-form'!AI3</f>
        <v>Ping</v>
      </c>
      <c r="D4" s="89"/>
      <c r="E4" s="89"/>
      <c r="F4" s="89"/>
      <c r="G4" s="89"/>
      <c r="H4" s="3"/>
      <c r="I4" s="3"/>
      <c r="J4" s="10" t="s">
        <v>7</v>
      </c>
      <c r="K4" s="90">
        <v>0.819872822</v>
      </c>
      <c r="L4" s="91"/>
      <c r="M4" s="11" t="s">
        <v>8</v>
      </c>
      <c r="N4" s="92">
        <v>1.0968</v>
      </c>
      <c r="O4" s="93"/>
      <c r="P4" s="3"/>
      <c r="Q4" s="3"/>
    </row>
    <row r="5" spans="1:17" ht="21.75">
      <c r="A5" s="6"/>
      <c r="B5" s="8"/>
      <c r="C5" s="9"/>
      <c r="D5" s="9"/>
      <c r="E5" s="9"/>
      <c r="F5" s="9"/>
      <c r="G5" s="9"/>
      <c r="H5" s="3"/>
      <c r="I5" s="3"/>
      <c r="J5" s="94" t="s">
        <v>9</v>
      </c>
      <c r="K5" s="95"/>
      <c r="L5" s="12">
        <v>2012</v>
      </c>
      <c r="M5" s="13" t="s">
        <v>10</v>
      </c>
      <c r="N5" s="12">
        <v>2013</v>
      </c>
      <c r="O5" s="14" t="s">
        <v>11</v>
      </c>
      <c r="P5" s="15">
        <v>37</v>
      </c>
      <c r="Q5" s="16" t="s">
        <v>12</v>
      </c>
    </row>
    <row r="6" spans="1:17" ht="21.75">
      <c r="A6" s="6"/>
      <c r="B6" s="8"/>
      <c r="C6" s="9"/>
      <c r="D6" s="9"/>
      <c r="E6" s="9"/>
      <c r="F6" s="9"/>
      <c r="G6" s="9"/>
      <c r="H6" s="86" t="str">
        <f>IF(TRIM('[2]c-form'!AJ3)&lt;&gt;"","Water  Year   "&amp;'[2]c-form'!AJ3,"Water  Year   ")</f>
        <v>Water  Year   2013</v>
      </c>
      <c r="I6" s="86"/>
      <c r="J6" s="17"/>
      <c r="K6" s="3"/>
      <c r="L6" s="3"/>
      <c r="M6" s="3"/>
      <c r="N6" s="18" t="s">
        <v>13</v>
      </c>
      <c r="O6" s="19">
        <v>1</v>
      </c>
      <c r="P6" s="3"/>
      <c r="Q6" s="3"/>
    </row>
    <row r="7" spans="1:17" ht="21.75">
      <c r="A7" s="3"/>
      <c r="B7" s="96" t="str">
        <f>IF(TRIM('[2]c-form'!AJ3)&lt;&gt;"","Suspended Sediment, in Hundred Tons per Day, Water Year April 1, "&amp;'[2]c-form'!AJ3&amp;" to March 31,  "&amp;'[2]c-form'!AJ3+1,"Suspended Sediment, in Hundred Tons per Day, Water Year April 1,         to March 31,  ")</f>
        <v>Suspended Sediment, in Hundred Tons per Day, Water Year April 1, 2013 to March 31,  2014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3"/>
      <c r="Q7" s="3"/>
    </row>
    <row r="8" spans="1:17" ht="21.75">
      <c r="A8" s="3"/>
      <c r="B8" s="20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</row>
    <row r="9" spans="1:20" ht="23.25">
      <c r="A9" s="21"/>
      <c r="B9" s="22" t="s">
        <v>14</v>
      </c>
      <c r="C9" s="40">
        <v>20729</v>
      </c>
      <c r="D9" s="40">
        <v>20760</v>
      </c>
      <c r="E9" s="40">
        <v>20790</v>
      </c>
      <c r="F9" s="40">
        <v>20821</v>
      </c>
      <c r="G9" s="40">
        <v>20852</v>
      </c>
      <c r="H9" s="40">
        <v>20880</v>
      </c>
      <c r="I9" s="40">
        <v>20911</v>
      </c>
      <c r="J9" s="40">
        <v>20941</v>
      </c>
      <c r="K9" s="40">
        <v>20972</v>
      </c>
      <c r="L9" s="40">
        <v>21002</v>
      </c>
      <c r="M9" s="40">
        <v>21033</v>
      </c>
      <c r="N9" s="40">
        <v>21064</v>
      </c>
      <c r="O9" s="23"/>
      <c r="P9" s="30"/>
      <c r="Q9" s="38"/>
      <c r="R9" s="39"/>
      <c r="S9" s="39"/>
      <c r="T9" s="39"/>
    </row>
    <row r="10" spans="1:17" ht="21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20" ht="21.75">
      <c r="A11" s="3"/>
      <c r="B11" s="24">
        <v>1</v>
      </c>
      <c r="C11" s="25">
        <v>46.636300384852866</v>
      </c>
      <c r="D11" s="25">
        <v>21.602553458913572</v>
      </c>
      <c r="E11" s="25">
        <v>12.138648748427126</v>
      </c>
      <c r="F11" s="25">
        <v>3.1002955111023742</v>
      </c>
      <c r="G11" s="25">
        <v>2.220330495289854</v>
      </c>
      <c r="H11" s="25">
        <v>0.5363560701197044</v>
      </c>
      <c r="I11" s="25">
        <v>0.04958791514526989</v>
      </c>
      <c r="J11" s="25">
        <v>0.30214277977418424</v>
      </c>
      <c r="K11" s="25">
        <v>0.8853539395519775</v>
      </c>
      <c r="L11" s="25">
        <v>0.18519549413577185</v>
      </c>
      <c r="M11" s="25">
        <v>9.750796040023051</v>
      </c>
      <c r="N11" s="25">
        <v>52.26806226844174</v>
      </c>
      <c r="O11" s="31"/>
      <c r="P11" s="33"/>
      <c r="Q11" s="31"/>
      <c r="R11" s="34"/>
      <c r="S11" s="34"/>
      <c r="T11" s="34"/>
    </row>
    <row r="12" spans="1:20" ht="21.75">
      <c r="A12" s="3"/>
      <c r="B12" s="24">
        <v>2</v>
      </c>
      <c r="C12" s="25">
        <v>32.35944104053674</v>
      </c>
      <c r="D12" s="25">
        <v>18.334877450204573</v>
      </c>
      <c r="E12" s="25">
        <v>10.089033912007995</v>
      </c>
      <c r="F12" s="25">
        <v>3.0017402329769958</v>
      </c>
      <c r="G12" s="25">
        <v>2.106978254177056</v>
      </c>
      <c r="H12" s="25">
        <v>0.5363560701197044</v>
      </c>
      <c r="I12" s="25">
        <v>0.04048470858116391</v>
      </c>
      <c r="J12" s="25">
        <v>0.30214277977418424</v>
      </c>
      <c r="K12" s="25">
        <v>0</v>
      </c>
      <c r="L12" s="25">
        <v>0.10605851662432379</v>
      </c>
      <c r="M12" s="25">
        <v>8.630967866683935</v>
      </c>
      <c r="N12" s="25">
        <v>43.736318205577156</v>
      </c>
      <c r="O12" s="31"/>
      <c r="P12" s="33"/>
      <c r="Q12" s="31"/>
      <c r="R12" s="34"/>
      <c r="S12" s="34"/>
      <c r="T12" s="34"/>
    </row>
    <row r="13" spans="1:20" ht="21.75">
      <c r="A13" s="3"/>
      <c r="B13" s="24">
        <v>3</v>
      </c>
      <c r="C13" s="25">
        <v>31.409563657449354</v>
      </c>
      <c r="D13" s="25">
        <v>16.864299690410537</v>
      </c>
      <c r="E13" s="25">
        <v>8.35294290294881</v>
      </c>
      <c r="F13" s="25">
        <v>3.300277118668957</v>
      </c>
      <c r="G13" s="25">
        <v>2.4784650919965014</v>
      </c>
      <c r="H13" s="25">
        <v>0.505930681548151</v>
      </c>
      <c r="I13" s="25">
        <v>0.032919906707010636</v>
      </c>
      <c r="J13" s="25">
        <v>0.19952514693322324</v>
      </c>
      <c r="K13" s="25">
        <v>0</v>
      </c>
      <c r="L13" s="25">
        <v>0.058125109130089794</v>
      </c>
      <c r="M13" s="25">
        <v>6.975516210060883</v>
      </c>
      <c r="N13" s="25">
        <v>53.18920145537099</v>
      </c>
      <c r="O13" s="31"/>
      <c r="P13" s="33"/>
      <c r="Q13" s="31"/>
      <c r="R13" s="34"/>
      <c r="S13" s="34"/>
      <c r="T13" s="34"/>
    </row>
    <row r="14" spans="1:20" ht="21.75">
      <c r="A14" s="3"/>
      <c r="B14" s="24">
        <v>4</v>
      </c>
      <c r="C14" s="25">
        <v>43.736318205577156</v>
      </c>
      <c r="D14" s="25">
        <v>15.270223300013033</v>
      </c>
      <c r="E14" s="25">
        <v>7.523848043729931</v>
      </c>
      <c r="F14" s="25">
        <v>3.1002955111023742</v>
      </c>
      <c r="G14" s="25">
        <v>3.300277118668957</v>
      </c>
      <c r="H14" s="25">
        <v>0.5363560701197044</v>
      </c>
      <c r="I14" s="25">
        <v>0.03155991255003856</v>
      </c>
      <c r="J14" s="25">
        <v>0.30214277977418424</v>
      </c>
      <c r="K14" s="25">
        <v>0</v>
      </c>
      <c r="L14" s="25">
        <v>0.04048470858116391</v>
      </c>
      <c r="M14" s="25">
        <v>6.322531728704807</v>
      </c>
      <c r="N14" s="25">
        <v>76.84777185439509</v>
      </c>
      <c r="O14" s="31"/>
      <c r="P14" s="33"/>
      <c r="Q14" s="31"/>
      <c r="R14" s="34"/>
      <c r="S14" s="34"/>
      <c r="T14" s="34"/>
    </row>
    <row r="15" spans="1:20" ht="21.75">
      <c r="A15" s="3"/>
      <c r="B15" s="24">
        <v>5</v>
      </c>
      <c r="C15" s="25">
        <v>32.12173802271888</v>
      </c>
      <c r="D15" s="25">
        <v>11.623151445629203</v>
      </c>
      <c r="E15" s="25">
        <v>6.866295733961565</v>
      </c>
      <c r="F15" s="25">
        <v>2.5433815243042965</v>
      </c>
      <c r="G15" s="25">
        <v>3.300277118668957</v>
      </c>
      <c r="H15" s="25">
        <v>0.9346632118052313</v>
      </c>
      <c r="I15" s="25">
        <v>0.024177546124757924</v>
      </c>
      <c r="J15" s="25">
        <v>0</v>
      </c>
      <c r="K15" s="25">
        <v>1.4248317484770958</v>
      </c>
      <c r="L15" s="25">
        <v>0.032919906707010636</v>
      </c>
      <c r="M15" s="25">
        <v>6.539561230982645</v>
      </c>
      <c r="N15" s="25">
        <v>62.18996405474444</v>
      </c>
      <c r="O15" s="31"/>
      <c r="P15" s="33"/>
      <c r="Q15" s="31"/>
      <c r="R15" s="34"/>
      <c r="S15" s="34"/>
      <c r="T15" s="34"/>
    </row>
    <row r="16" spans="1:20" ht="21.75">
      <c r="A16" s="3"/>
      <c r="B16" s="24">
        <v>6</v>
      </c>
      <c r="C16" s="25">
        <v>26.305980263177663</v>
      </c>
      <c r="D16" s="25">
        <v>10.768494449656107</v>
      </c>
      <c r="E16" s="25">
        <v>6.539561230982645</v>
      </c>
      <c r="F16" s="25">
        <v>2.4784650919965014</v>
      </c>
      <c r="G16" s="25">
        <v>2.3490847248972813</v>
      </c>
      <c r="H16" s="25">
        <v>2.738998340588629</v>
      </c>
      <c r="I16" s="25">
        <v>0.038408078893459006</v>
      </c>
      <c r="J16" s="25">
        <v>0</v>
      </c>
      <c r="K16" s="25">
        <v>0</v>
      </c>
      <c r="L16" s="25">
        <v>0.032919906707010636</v>
      </c>
      <c r="M16" s="25">
        <v>7.937439698001099</v>
      </c>
      <c r="N16" s="25">
        <v>51.65476294649111</v>
      </c>
      <c r="O16" s="31"/>
      <c r="P16" s="33"/>
      <c r="Q16" s="31"/>
      <c r="R16" s="34"/>
      <c r="S16" s="34"/>
      <c r="T16" s="34"/>
    </row>
    <row r="17" spans="1:20" ht="21.75">
      <c r="A17" s="3"/>
      <c r="B17" s="24">
        <v>7</v>
      </c>
      <c r="C17" s="25">
        <v>23.663916452908214</v>
      </c>
      <c r="D17" s="25">
        <v>11.280598936018821</v>
      </c>
      <c r="E17" s="25">
        <v>6.322531728704807</v>
      </c>
      <c r="F17" s="25">
        <v>2.3490847248972813</v>
      </c>
      <c r="G17" s="25">
        <v>1.0339644112134676</v>
      </c>
      <c r="H17" s="25">
        <v>3.1002955111023742</v>
      </c>
      <c r="I17" s="25">
        <v>0.3690270582157575</v>
      </c>
      <c r="J17" s="25">
        <v>1.591912233975332</v>
      </c>
      <c r="K17" s="25">
        <v>1.139703235951917</v>
      </c>
      <c r="L17" s="25">
        <v>0.0295296439913721</v>
      </c>
      <c r="M17" s="25">
        <v>8.075732402618378</v>
      </c>
      <c r="N17" s="25">
        <v>37.82934285681458</v>
      </c>
      <c r="O17" s="31"/>
      <c r="P17" s="33"/>
      <c r="Q17" s="31"/>
      <c r="R17" s="34"/>
      <c r="S17" s="34"/>
      <c r="T17" s="34"/>
    </row>
    <row r="18" spans="1:20" ht="21.75">
      <c r="A18" s="3"/>
      <c r="B18" s="24">
        <v>8</v>
      </c>
      <c r="C18" s="25">
        <v>20.373921064366762</v>
      </c>
      <c r="D18" s="25">
        <v>10.768494449656107</v>
      </c>
      <c r="E18" s="25">
        <v>5.7828683885125916</v>
      </c>
      <c r="F18" s="25">
        <v>2.3490847248972813</v>
      </c>
      <c r="G18" s="25">
        <v>0.9346632118052313</v>
      </c>
      <c r="H18" s="25">
        <v>2.0568791017277905</v>
      </c>
      <c r="I18" s="25">
        <v>0.9108922787654471</v>
      </c>
      <c r="J18" s="25">
        <v>0</v>
      </c>
      <c r="K18" s="25">
        <v>1.021042636418779</v>
      </c>
      <c r="L18" s="25">
        <v>0.016991469728057203</v>
      </c>
      <c r="M18" s="25">
        <v>12.483395476141471</v>
      </c>
      <c r="N18" s="25">
        <v>27.673033977289297</v>
      </c>
      <c r="O18" s="31"/>
      <c r="P18" s="33"/>
      <c r="Q18" s="31"/>
      <c r="R18" s="34"/>
      <c r="S18" s="34"/>
      <c r="T18" s="34"/>
    </row>
    <row r="19" spans="1:20" ht="21.75">
      <c r="A19" s="3"/>
      <c r="B19" s="24">
        <v>9</v>
      </c>
      <c r="C19" s="25">
        <v>15.974361974395668</v>
      </c>
      <c r="D19" s="25">
        <v>9.32945420512236</v>
      </c>
      <c r="E19" s="25">
        <v>6.322531728704807</v>
      </c>
      <c r="F19" s="25">
        <v>2.3490847248972813</v>
      </c>
      <c r="G19" s="25">
        <v>0.9346632118052313</v>
      </c>
      <c r="H19" s="25">
        <v>0.8853539395519775</v>
      </c>
      <c r="I19" s="25">
        <v>1.1099309944073794</v>
      </c>
      <c r="J19" s="25">
        <v>0</v>
      </c>
      <c r="K19" s="25">
        <v>0</v>
      </c>
      <c r="L19" s="25">
        <v>0.015710593746421194</v>
      </c>
      <c r="M19" s="25">
        <v>11.79476408825394</v>
      </c>
      <c r="N19" s="25">
        <v>20.373921064366762</v>
      </c>
      <c r="O19" s="31"/>
      <c r="P19" s="33"/>
      <c r="Q19" s="31"/>
      <c r="R19" s="34"/>
      <c r="S19" s="34"/>
      <c r="T19" s="34"/>
    </row>
    <row r="20" spans="1:20" ht="21.75">
      <c r="A20" s="3"/>
      <c r="B20" s="24">
        <v>10</v>
      </c>
      <c r="C20" s="25">
        <v>12.656085935660338</v>
      </c>
      <c r="D20" s="25">
        <v>7.937439698001099</v>
      </c>
      <c r="E20" s="25">
        <v>6.1061578501076585</v>
      </c>
      <c r="F20" s="25">
        <v>2.220330495289854</v>
      </c>
      <c r="G20" s="25">
        <v>0.9842032406651191</v>
      </c>
      <c r="H20" s="25">
        <v>0.690652359305142</v>
      </c>
      <c r="I20" s="25">
        <v>0.8344734139677891</v>
      </c>
      <c r="J20" s="25">
        <v>1.591912233975332</v>
      </c>
      <c r="K20" s="25">
        <v>1.5583665664697077</v>
      </c>
      <c r="L20" s="25">
        <v>0.04396656177452951</v>
      </c>
      <c r="M20" s="25">
        <v>11.109664639560949</v>
      </c>
      <c r="N20" s="25">
        <v>13.522616034415334</v>
      </c>
      <c r="O20" s="31"/>
      <c r="P20" s="33"/>
      <c r="Q20" s="31"/>
      <c r="R20" s="34"/>
      <c r="S20" s="34"/>
      <c r="T20" s="34"/>
    </row>
    <row r="21" spans="1:20" ht="21.75">
      <c r="A21" s="3"/>
      <c r="B21" s="24">
        <v>11</v>
      </c>
      <c r="C21" s="25">
        <v>11.280598936018821</v>
      </c>
      <c r="D21" s="25">
        <v>7.661494379301097</v>
      </c>
      <c r="E21" s="25">
        <v>5.7828683885125916</v>
      </c>
      <c r="F21" s="25">
        <v>2.3490847248972813</v>
      </c>
      <c r="G21" s="25">
        <v>1.279213698264621</v>
      </c>
      <c r="H21" s="25">
        <v>0.5363560701197044</v>
      </c>
      <c r="I21" s="25">
        <v>0.3354375810520543</v>
      </c>
      <c r="J21" s="25">
        <v>1.3916160943972635</v>
      </c>
      <c r="K21" s="25">
        <v>1.3253956735826755</v>
      </c>
      <c r="L21" s="25">
        <v>0.8853539395519775</v>
      </c>
      <c r="M21" s="25">
        <v>10.598264587781543</v>
      </c>
      <c r="N21" s="25">
        <v>13.870623357610409</v>
      </c>
      <c r="O21" s="31"/>
      <c r="P21" s="33"/>
      <c r="Q21" s="31"/>
      <c r="R21" s="34"/>
      <c r="S21" s="34"/>
      <c r="T21" s="34"/>
    </row>
    <row r="22" spans="1:20" ht="21.75">
      <c r="A22" s="3"/>
      <c r="B22" s="24">
        <v>12</v>
      </c>
      <c r="C22" s="25">
        <v>9.750796040023051</v>
      </c>
      <c r="D22" s="25">
        <v>7.2492244675284345</v>
      </c>
      <c r="E22" s="25">
        <v>5.461166908886833</v>
      </c>
      <c r="F22" s="25">
        <v>2.220330495289854</v>
      </c>
      <c r="G22" s="25">
        <v>1.5181958368495285</v>
      </c>
      <c r="H22" s="25">
        <v>0.5363560701197044</v>
      </c>
      <c r="I22" s="25">
        <v>0.24304307640003953</v>
      </c>
      <c r="J22" s="25">
        <v>1.1099309944073794</v>
      </c>
      <c r="K22" s="25">
        <v>1.169544283270378</v>
      </c>
      <c r="L22" s="25">
        <v>1.139703235951917</v>
      </c>
      <c r="M22" s="25">
        <v>10.258531042223048</v>
      </c>
      <c r="N22" s="25">
        <v>12.310915604811093</v>
      </c>
      <c r="O22" s="31"/>
      <c r="P22" s="33"/>
      <c r="Q22" s="31"/>
      <c r="R22" s="34"/>
      <c r="S22" s="34"/>
      <c r="T22" s="34"/>
    </row>
    <row r="23" spans="1:20" ht="21.75">
      <c r="A23" s="3"/>
      <c r="B23" s="24">
        <v>13</v>
      </c>
      <c r="C23" s="25">
        <v>8.35294290294881</v>
      </c>
      <c r="D23" s="25">
        <v>7.386423608309121</v>
      </c>
      <c r="E23" s="25">
        <v>5.141130119383294</v>
      </c>
      <c r="F23" s="25">
        <v>2.220330495289854</v>
      </c>
      <c r="G23" s="25">
        <v>1.5181958368495285</v>
      </c>
      <c r="H23" s="25">
        <v>0.5976594928403067</v>
      </c>
      <c r="I23" s="25">
        <v>0.1568346497307982</v>
      </c>
      <c r="J23" s="25">
        <v>1.021042636418779</v>
      </c>
      <c r="K23" s="25">
        <v>1.169544283270378</v>
      </c>
      <c r="L23" s="25">
        <v>1.3916160943972635</v>
      </c>
      <c r="M23" s="25">
        <v>9.919787737642674</v>
      </c>
      <c r="N23" s="25">
        <v>9.919787737642674</v>
      </c>
      <c r="O23" s="31"/>
      <c r="P23" s="33"/>
      <c r="Q23" s="31"/>
      <c r="R23" s="34"/>
      <c r="S23" s="34"/>
      <c r="T23" s="34"/>
    </row>
    <row r="24" spans="1:20" ht="21.75">
      <c r="A24" s="3"/>
      <c r="B24" s="24">
        <v>14</v>
      </c>
      <c r="C24" s="25">
        <v>7.386423608309121</v>
      </c>
      <c r="D24" s="25">
        <v>7.2492244675284345</v>
      </c>
      <c r="E24" s="25">
        <v>5.034835541810613</v>
      </c>
      <c r="F24" s="25">
        <v>2.1561973696592966</v>
      </c>
      <c r="G24" s="25">
        <v>1.374560861674806</v>
      </c>
      <c r="H24" s="25">
        <v>0.7389215908064505</v>
      </c>
      <c r="I24" s="25">
        <v>0.08436527456746398</v>
      </c>
      <c r="J24" s="25">
        <v>0.8344734139677891</v>
      </c>
      <c r="K24" s="25">
        <v>1.5248845134453617</v>
      </c>
      <c r="L24" s="25">
        <v>0</v>
      </c>
      <c r="M24" s="25">
        <v>8.491854960328528</v>
      </c>
      <c r="N24" s="25">
        <v>8.075732402618378</v>
      </c>
      <c r="O24" s="31"/>
      <c r="P24" s="33"/>
      <c r="Q24" s="31"/>
      <c r="R24" s="34"/>
      <c r="S24" s="34"/>
      <c r="T24" s="34"/>
    </row>
    <row r="25" spans="1:20" ht="21.75">
      <c r="A25" s="3"/>
      <c r="B25" s="24">
        <v>15</v>
      </c>
      <c r="C25" s="25">
        <v>7.661494379301097</v>
      </c>
      <c r="D25" s="25">
        <v>7.112254127187387</v>
      </c>
      <c r="E25" s="25">
        <v>5.675454487520073</v>
      </c>
      <c r="F25" s="25">
        <v>2.106978254177056</v>
      </c>
      <c r="G25" s="25">
        <v>0.9346632118052313</v>
      </c>
      <c r="H25" s="25">
        <v>0.7389215908064505</v>
      </c>
      <c r="I25" s="25">
        <v>0.5415874279186041</v>
      </c>
      <c r="J25" s="25">
        <v>0.8344734139677891</v>
      </c>
      <c r="K25" s="25">
        <v>0</v>
      </c>
      <c r="L25" s="25">
        <v>0</v>
      </c>
      <c r="M25" s="25">
        <v>9.189375672372988</v>
      </c>
      <c r="N25" s="25">
        <v>6.2142616710555885</v>
      </c>
      <c r="O25" s="31"/>
      <c r="P25" s="33"/>
      <c r="Q25" s="31"/>
      <c r="R25" s="34"/>
      <c r="S25" s="34"/>
      <c r="T25" s="34"/>
    </row>
    <row r="26" spans="1:20" ht="21.75">
      <c r="A26" s="3"/>
      <c r="B26" s="24">
        <v>16</v>
      </c>
      <c r="C26" s="25">
        <v>6.648316183041011</v>
      </c>
      <c r="D26" s="25">
        <v>7.523848043729931</v>
      </c>
      <c r="E26" s="25">
        <v>9.469718614587734</v>
      </c>
      <c r="F26" s="25">
        <v>2.1561973696592966</v>
      </c>
      <c r="G26" s="25">
        <v>0.9842032406651191</v>
      </c>
      <c r="H26" s="25">
        <v>0.5363560701197044</v>
      </c>
      <c r="I26" s="25">
        <v>1.139703235951917</v>
      </c>
      <c r="J26" s="25">
        <v>0.809134467811475</v>
      </c>
      <c r="K26" s="25">
        <v>1.4581158880888958</v>
      </c>
      <c r="L26" s="25">
        <v>0</v>
      </c>
      <c r="M26" s="25">
        <v>11.109664639560949</v>
      </c>
      <c r="N26" s="25">
        <v>9.189375672372988</v>
      </c>
      <c r="O26" s="31"/>
      <c r="P26" s="33"/>
      <c r="Q26" s="31"/>
      <c r="R26" s="34"/>
      <c r="S26" s="34"/>
      <c r="T26" s="34"/>
    </row>
    <row r="27" spans="1:20" ht="21.75">
      <c r="A27" s="3"/>
      <c r="B27" s="24">
        <v>17</v>
      </c>
      <c r="C27" s="25">
        <v>6.648316183041011</v>
      </c>
      <c r="D27" s="25">
        <v>8.770278952174268</v>
      </c>
      <c r="E27" s="25">
        <v>9.049485346641752</v>
      </c>
      <c r="F27" s="25">
        <v>2.007866605737734</v>
      </c>
      <c r="G27" s="25">
        <v>1.4704957499965121</v>
      </c>
      <c r="H27" s="25">
        <v>0.44557043231706017</v>
      </c>
      <c r="I27" s="25">
        <v>1.169544283270378</v>
      </c>
      <c r="J27" s="25">
        <v>0.6844165548841259</v>
      </c>
      <c r="K27" s="25">
        <v>1.4581158880888958</v>
      </c>
      <c r="L27" s="25">
        <v>0</v>
      </c>
      <c r="M27" s="25">
        <v>11.280598936018821</v>
      </c>
      <c r="N27" s="25">
        <v>21.397342852394374</v>
      </c>
      <c r="O27" s="31"/>
      <c r="P27" s="33"/>
      <c r="Q27" s="31"/>
      <c r="R27" s="34"/>
      <c r="S27" s="34"/>
      <c r="T27" s="34"/>
    </row>
    <row r="28" spans="1:20" ht="21.75">
      <c r="A28" s="3"/>
      <c r="B28" s="24">
        <v>18</v>
      </c>
      <c r="C28" s="25">
        <v>8.075732402618378</v>
      </c>
      <c r="D28" s="25">
        <v>8.35294290294881</v>
      </c>
      <c r="E28" s="25">
        <v>8.90978562065964</v>
      </c>
      <c r="F28" s="25">
        <v>1.8595248245252327</v>
      </c>
      <c r="G28" s="25">
        <v>1.9579824298249597</v>
      </c>
      <c r="H28" s="25">
        <v>0.385925186545393</v>
      </c>
      <c r="I28" s="25">
        <v>0.7084962212224574</v>
      </c>
      <c r="J28" s="25">
        <v>0.5651832715955143</v>
      </c>
      <c r="K28" s="25">
        <v>0</v>
      </c>
      <c r="L28" s="25">
        <v>1.491467223074106</v>
      </c>
      <c r="M28" s="25">
        <v>10.258531042223048</v>
      </c>
      <c r="N28" s="25">
        <v>19.259360813086833</v>
      </c>
      <c r="O28" s="31"/>
      <c r="P28" s="33"/>
      <c r="Q28" s="31"/>
      <c r="R28" s="34"/>
      <c r="S28" s="34"/>
      <c r="T28" s="34"/>
    </row>
    <row r="29" spans="1:20" ht="21.75">
      <c r="A29" s="3"/>
      <c r="B29" s="24">
        <v>19</v>
      </c>
      <c r="C29" s="25">
        <v>49.84474412860585</v>
      </c>
      <c r="D29" s="25">
        <v>9.610166630444688</v>
      </c>
      <c r="E29" s="25">
        <v>7.386423608309121</v>
      </c>
      <c r="F29" s="25">
        <v>1.810951718587411</v>
      </c>
      <c r="G29" s="25">
        <v>1.810951718587411</v>
      </c>
      <c r="H29" s="25">
        <v>0.44557043231706017</v>
      </c>
      <c r="I29" s="25">
        <v>0.2724512592900606</v>
      </c>
      <c r="J29" s="25">
        <v>0.7838653717787605</v>
      </c>
      <c r="K29" s="25">
        <v>0</v>
      </c>
      <c r="L29" s="25">
        <v>0</v>
      </c>
      <c r="M29" s="25">
        <v>9.750796040023051</v>
      </c>
      <c r="N29" s="25">
        <v>15.798065491585351</v>
      </c>
      <c r="O29" s="31"/>
      <c r="P29" s="33"/>
      <c r="Q29" s="31"/>
      <c r="R29" s="34"/>
      <c r="S29" s="34"/>
      <c r="T29" s="34"/>
    </row>
    <row r="30" spans="1:20" ht="21.75">
      <c r="A30" s="3"/>
      <c r="B30" s="24">
        <v>20</v>
      </c>
      <c r="C30" s="25">
        <v>87.80036236064988</v>
      </c>
      <c r="D30" s="25">
        <v>22.631162958698102</v>
      </c>
      <c r="E30" s="25">
        <v>5.568219715548556</v>
      </c>
      <c r="F30" s="25">
        <v>1.810951718587411</v>
      </c>
      <c r="G30" s="25">
        <v>1.6159117583873934</v>
      </c>
      <c r="H30" s="25">
        <v>0.505930681548151</v>
      </c>
      <c r="I30" s="25">
        <v>0.13431057834695875</v>
      </c>
      <c r="J30" s="25">
        <v>0.8598804584511873</v>
      </c>
      <c r="K30" s="25">
        <v>1.591912233975332</v>
      </c>
      <c r="L30" s="25">
        <v>0</v>
      </c>
      <c r="M30" s="25">
        <v>9.919787737642674</v>
      </c>
      <c r="N30" s="25">
        <v>16.681251437363358</v>
      </c>
      <c r="O30" s="31"/>
      <c r="P30" s="33"/>
      <c r="Q30" s="31"/>
      <c r="R30" s="34"/>
      <c r="S30" s="34"/>
      <c r="T30" s="34"/>
    </row>
    <row r="31" spans="1:20" ht="21.75">
      <c r="A31" s="3"/>
      <c r="B31" s="24">
        <v>21</v>
      </c>
      <c r="C31" s="25">
        <v>70.2012808106187</v>
      </c>
      <c r="D31" s="25">
        <v>33.55025084953093</v>
      </c>
      <c r="E31" s="25">
        <v>5.034835541810613</v>
      </c>
      <c r="F31" s="25">
        <v>1.7615253559281978</v>
      </c>
      <c r="G31" s="25">
        <v>1.5669865644094956</v>
      </c>
      <c r="H31" s="25">
        <v>0.3606033463376269</v>
      </c>
      <c r="I31" s="25">
        <v>0.08140888680035827</v>
      </c>
      <c r="J31" s="25">
        <v>1.0505990670831982</v>
      </c>
      <c r="K31" s="25">
        <v>1.1099309944073794</v>
      </c>
      <c r="L31" s="25">
        <v>0</v>
      </c>
      <c r="M31" s="25">
        <v>10.258531042223048</v>
      </c>
      <c r="N31" s="25">
        <v>12.656085935660338</v>
      </c>
      <c r="O31" s="31"/>
      <c r="P31" s="33"/>
      <c r="Q31" s="31"/>
      <c r="R31" s="34"/>
      <c r="S31" s="34"/>
      <c r="T31" s="34"/>
    </row>
    <row r="32" spans="1:20" ht="21.75">
      <c r="A32" s="3"/>
      <c r="B32" s="24">
        <v>22</v>
      </c>
      <c r="C32" s="25">
        <v>71.94518374723397</v>
      </c>
      <c r="D32" s="25">
        <v>22.837387092970538</v>
      </c>
      <c r="E32" s="25">
        <v>4.514813811373866</v>
      </c>
      <c r="F32" s="25">
        <v>1.9091850153061511</v>
      </c>
      <c r="G32" s="25">
        <v>1.3272837064581688</v>
      </c>
      <c r="H32" s="25">
        <v>0.26097965521793837</v>
      </c>
      <c r="I32" s="25">
        <v>0.06750026695102451</v>
      </c>
      <c r="J32" s="25">
        <v>0.9364939745987678</v>
      </c>
      <c r="K32" s="25">
        <v>1.0505990670831982</v>
      </c>
      <c r="L32" s="25">
        <v>0</v>
      </c>
      <c r="M32" s="25">
        <v>14.919217711828956</v>
      </c>
      <c r="N32" s="25">
        <v>12.483395476141471</v>
      </c>
      <c r="O32" s="31"/>
      <c r="P32" s="33"/>
      <c r="Q32" s="31"/>
      <c r="R32" s="34"/>
      <c r="S32" s="34"/>
      <c r="T32" s="34"/>
    </row>
    <row r="33" spans="1:20" ht="21.75">
      <c r="A33" s="3"/>
      <c r="B33" s="24">
        <v>23</v>
      </c>
      <c r="C33" s="25">
        <v>61.52740064303414</v>
      </c>
      <c r="D33" s="25">
        <v>16.864299690410537</v>
      </c>
      <c r="E33" s="25">
        <v>4.1063013641063035</v>
      </c>
      <c r="F33" s="25">
        <v>3.2001484261802533</v>
      </c>
      <c r="G33" s="25">
        <v>0.9346632118052313</v>
      </c>
      <c r="H33" s="25">
        <v>0.26097965521793837</v>
      </c>
      <c r="I33" s="25">
        <v>0.08436527456746398</v>
      </c>
      <c r="J33" s="25">
        <v>0.8344734139677891</v>
      </c>
      <c r="K33" s="25">
        <v>0.9915615330704759</v>
      </c>
      <c r="L33" s="25">
        <v>0</v>
      </c>
      <c r="M33" s="25">
        <v>13.522616034415334</v>
      </c>
      <c r="N33" s="25">
        <v>8.90978562065964</v>
      </c>
      <c r="O33" s="31"/>
      <c r="P33" s="33"/>
      <c r="Q33" s="31"/>
      <c r="R33" s="34"/>
      <c r="S33" s="34"/>
      <c r="T33" s="34"/>
    </row>
    <row r="34" spans="1:20" ht="21.75">
      <c r="A34" s="3"/>
      <c r="B34" s="24">
        <v>24</v>
      </c>
      <c r="C34" s="25">
        <v>49.84474412860585</v>
      </c>
      <c r="D34" s="25">
        <v>13.522616034415334</v>
      </c>
      <c r="E34" s="25">
        <v>4.1063013641063035</v>
      </c>
      <c r="F34" s="25">
        <v>3.3996488777008524</v>
      </c>
      <c r="G34" s="25">
        <v>0.7874708971122086</v>
      </c>
      <c r="H34" s="25">
        <v>0.26097965521793837</v>
      </c>
      <c r="I34" s="25">
        <v>0.3354375810520543</v>
      </c>
      <c r="J34" s="25">
        <v>0.7838653717787605</v>
      </c>
      <c r="K34" s="25">
        <v>0.8344734139677891</v>
      </c>
      <c r="L34" s="25">
        <v>1.4248317484770958</v>
      </c>
      <c r="M34" s="25">
        <v>11.280598936018821</v>
      </c>
      <c r="N34" s="25">
        <v>8.491854960328528</v>
      </c>
      <c r="O34" s="31"/>
      <c r="P34" s="33"/>
      <c r="Q34" s="31"/>
      <c r="R34" s="34"/>
      <c r="S34" s="34"/>
      <c r="T34" s="34"/>
    </row>
    <row r="35" spans="1:20" ht="21.75">
      <c r="A35" s="3"/>
      <c r="B35" s="24">
        <v>25</v>
      </c>
      <c r="C35" s="25">
        <v>42.58100033489072</v>
      </c>
      <c r="D35" s="25">
        <v>10.598264587781543</v>
      </c>
      <c r="E35" s="25">
        <v>3.6001884749252353</v>
      </c>
      <c r="F35" s="25">
        <v>3.300277118668957</v>
      </c>
      <c r="G35" s="25">
        <v>0.6595238225830308</v>
      </c>
      <c r="H35" s="25">
        <v>0.21233957613370116</v>
      </c>
      <c r="I35" s="25">
        <v>0.11287562979890106</v>
      </c>
      <c r="J35" s="25">
        <v>0.7084962212224574</v>
      </c>
      <c r="K35" s="25">
        <v>0.7335442346267702</v>
      </c>
      <c r="L35" s="25">
        <v>6.757228380777928</v>
      </c>
      <c r="M35" s="25">
        <v>10.428275708497113</v>
      </c>
      <c r="N35" s="25">
        <v>7.799359326539697</v>
      </c>
      <c r="O35" s="31"/>
      <c r="P35" s="33"/>
      <c r="Q35" s="31"/>
      <c r="R35" s="34"/>
      <c r="S35" s="34"/>
      <c r="T35" s="34"/>
    </row>
    <row r="36" spans="1:20" ht="21.75">
      <c r="A36" s="3"/>
      <c r="B36" s="24">
        <v>26</v>
      </c>
      <c r="C36" s="25">
        <v>38.59132209910971</v>
      </c>
      <c r="D36" s="25">
        <v>9.469718614587734</v>
      </c>
      <c r="E36" s="25">
        <v>3.3996488777008524</v>
      </c>
      <c r="F36" s="25">
        <v>2.9024581712670736</v>
      </c>
      <c r="G36" s="25">
        <v>0.5669346210136951</v>
      </c>
      <c r="H36" s="25">
        <v>0.03702911294367151</v>
      </c>
      <c r="I36" s="25">
        <v>0.13431057834695875</v>
      </c>
      <c r="J36" s="25">
        <v>0.6604114405841472</v>
      </c>
      <c r="K36" s="25">
        <v>0.5415874279186041</v>
      </c>
      <c r="L36" s="25">
        <v>7.661494379301097</v>
      </c>
      <c r="M36" s="25">
        <v>9.469718614587734</v>
      </c>
      <c r="N36" s="25">
        <v>15.270223300013033</v>
      </c>
      <c r="O36" s="31"/>
      <c r="P36" s="33"/>
      <c r="Q36" s="31"/>
      <c r="R36" s="34"/>
      <c r="S36" s="34"/>
      <c r="T36" s="34"/>
    </row>
    <row r="37" spans="1:20" ht="21.75">
      <c r="A37" s="3"/>
      <c r="B37" s="24">
        <v>27</v>
      </c>
      <c r="C37" s="25">
        <v>31.88419015004008</v>
      </c>
      <c r="D37" s="25">
        <v>8.075732402618378</v>
      </c>
      <c r="E37" s="25">
        <v>3.300277118668957</v>
      </c>
      <c r="F37" s="25">
        <v>2.4784650919965014</v>
      </c>
      <c r="G37" s="25">
        <v>0.6595238225830308</v>
      </c>
      <c r="H37" s="25">
        <v>0.5651832715955143</v>
      </c>
      <c r="I37" s="25">
        <v>0.058125109130089794</v>
      </c>
      <c r="J37" s="25">
        <v>0.47135608002499163</v>
      </c>
      <c r="K37" s="25">
        <v>0.22845376921767563</v>
      </c>
      <c r="L37" s="25">
        <v>7.799359326539697</v>
      </c>
      <c r="M37" s="25">
        <v>9.32945420512236</v>
      </c>
      <c r="N37" s="25">
        <v>22.837387092970538</v>
      </c>
      <c r="O37" s="31"/>
      <c r="P37" s="33"/>
      <c r="Q37" s="31"/>
      <c r="R37" s="34"/>
      <c r="S37" s="34"/>
      <c r="T37" s="34"/>
    </row>
    <row r="38" spans="1:20" ht="21.75">
      <c r="A38" s="3"/>
      <c r="B38" s="24">
        <v>28</v>
      </c>
      <c r="C38" s="25">
        <v>39.418300066646346</v>
      </c>
      <c r="D38" s="25">
        <v>7.661494379301097</v>
      </c>
      <c r="E38" s="25">
        <v>3.300277118668957</v>
      </c>
      <c r="F38" s="25">
        <v>2.2846275502096822</v>
      </c>
      <c r="G38" s="25">
        <v>0.5363560701197044</v>
      </c>
      <c r="H38" s="25">
        <v>0.45415138747824935</v>
      </c>
      <c r="I38" s="25">
        <v>0.04257078568761707</v>
      </c>
      <c r="J38" s="25">
        <v>0.40288888794124184</v>
      </c>
      <c r="K38" s="25">
        <v>0.3354375810520543</v>
      </c>
      <c r="L38" s="25">
        <v>11.451762145178204</v>
      </c>
      <c r="M38" s="25">
        <v>15.621942473679171</v>
      </c>
      <c r="N38" s="25">
        <v>17.047523466630867</v>
      </c>
      <c r="O38" s="31"/>
      <c r="P38" s="33"/>
      <c r="Q38" s="31"/>
      <c r="R38" s="34"/>
      <c r="S38" s="34"/>
      <c r="T38" s="34"/>
    </row>
    <row r="39" spans="1:20" ht="21.75">
      <c r="A39" s="3"/>
      <c r="B39" s="24">
        <v>29</v>
      </c>
      <c r="C39" s="25">
        <v>23.663916452908214</v>
      </c>
      <c r="D39" s="25">
        <v>7.523848043729931</v>
      </c>
      <c r="E39" s="25">
        <v>3.2001484261802533</v>
      </c>
      <c r="F39" s="25">
        <v>2.3490847248972813</v>
      </c>
      <c r="G39" s="25" t="s">
        <v>33</v>
      </c>
      <c r="H39" s="25">
        <v>0.24304307640003953</v>
      </c>
      <c r="I39" s="25">
        <v>0.04257078568761707</v>
      </c>
      <c r="J39" s="25">
        <v>0.5415874279186041</v>
      </c>
      <c r="K39" s="25">
        <v>0.30214277977418424</v>
      </c>
      <c r="L39" s="25">
        <v>13.002089197838277</v>
      </c>
      <c r="M39" s="25">
        <v>21.602553458913572</v>
      </c>
      <c r="N39" s="25">
        <v>17.23092121099604</v>
      </c>
      <c r="O39" s="31"/>
      <c r="P39" s="33"/>
      <c r="Q39" s="31"/>
      <c r="R39" s="34"/>
      <c r="S39" s="34"/>
      <c r="T39" s="34"/>
    </row>
    <row r="40" spans="1:20" ht="21.75">
      <c r="A40" s="3"/>
      <c r="B40" s="24">
        <v>30</v>
      </c>
      <c r="C40" s="25">
        <v>21.80793625720466</v>
      </c>
      <c r="D40" s="25">
        <v>8.491854960328528</v>
      </c>
      <c r="E40" s="25">
        <v>3.1002955111023742</v>
      </c>
      <c r="F40" s="25">
        <v>2.3490847248972813</v>
      </c>
      <c r="G40" s="25"/>
      <c r="H40" s="25">
        <v>0.06460253824250817</v>
      </c>
      <c r="I40" s="25">
        <v>0.06460253824250817</v>
      </c>
      <c r="J40" s="25">
        <v>0.7838653717787605</v>
      </c>
      <c r="K40" s="25">
        <v>0.22845376921767563</v>
      </c>
      <c r="L40" s="25">
        <v>13.696522144404149</v>
      </c>
      <c r="M40" s="25">
        <v>29.281684362952948</v>
      </c>
      <c r="N40" s="25">
        <v>22.21921310450908</v>
      </c>
      <c r="O40" s="31"/>
      <c r="P40" s="33"/>
      <c r="Q40" s="31"/>
      <c r="R40" s="34"/>
      <c r="S40" s="34"/>
      <c r="T40" s="34"/>
    </row>
    <row r="41" spans="1:20" ht="21.75">
      <c r="A41" s="3"/>
      <c r="B41" s="24">
        <v>31</v>
      </c>
      <c r="C41" s="25">
        <v>22.631162958698102</v>
      </c>
      <c r="D41" s="25"/>
      <c r="E41" s="25">
        <v>2.9024581712670736</v>
      </c>
      <c r="F41" s="25">
        <v>2.3490847248972813</v>
      </c>
      <c r="G41" s="25"/>
      <c r="H41" s="25">
        <v>0.051710878952986025</v>
      </c>
      <c r="I41" s="25"/>
      <c r="J41" s="25">
        <v>1.0505990670831982</v>
      </c>
      <c r="K41" s="25"/>
      <c r="L41" s="25">
        <v>11.280598936018821</v>
      </c>
      <c r="M41" s="25">
        <v>35.551610748413026</v>
      </c>
      <c r="N41" s="29"/>
      <c r="O41" s="31"/>
      <c r="P41" s="33"/>
      <c r="Q41" s="31"/>
      <c r="R41" s="34"/>
      <c r="S41" s="34"/>
      <c r="T41" s="34"/>
    </row>
    <row r="42" spans="1:20" ht="21.75">
      <c r="A42" s="3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35"/>
      <c r="P42" s="36"/>
      <c r="Q42" s="31"/>
      <c r="R42" s="34"/>
      <c r="S42" s="34"/>
      <c r="T42" s="34"/>
    </row>
    <row r="43" spans="1:20" ht="21.75">
      <c r="A43" s="3"/>
      <c r="B43" s="1" t="s">
        <v>28</v>
      </c>
      <c r="C43" s="25">
        <v>962.7837917751913</v>
      </c>
      <c r="D43" s="25">
        <v>365.9220742771501</v>
      </c>
      <c r="E43" s="25">
        <v>184.089054399859</v>
      </c>
      <c r="F43" s="25">
        <v>75.77404301849313</v>
      </c>
      <c r="G43" s="25">
        <v>41.14602393817732</v>
      </c>
      <c r="H43" s="25">
        <v>20.761011127266496</v>
      </c>
      <c r="I43" s="25">
        <v>9.251002837373399</v>
      </c>
      <c r="J43" s="25">
        <v>21.408430955868422</v>
      </c>
      <c r="K43" s="25">
        <v>22.0829954609272</v>
      </c>
      <c r="L43" s="25">
        <v>78.54392866263628</v>
      </c>
      <c r="M43" s="25">
        <v>371.6637650735006</v>
      </c>
      <c r="N43" s="25">
        <v>716.9474612528968</v>
      </c>
      <c r="O43" s="32"/>
      <c r="P43" s="37"/>
      <c r="Q43" s="25"/>
      <c r="R43" s="34"/>
      <c r="S43" s="34"/>
      <c r="T43" s="34"/>
    </row>
    <row r="44" spans="1:20" ht="21.75">
      <c r="A44" s="3"/>
      <c r="B44" s="1" t="s">
        <v>30</v>
      </c>
      <c r="C44" s="25">
        <v>31.05754167016746</v>
      </c>
      <c r="D44" s="25">
        <v>12.197402475905003</v>
      </c>
      <c r="E44" s="25">
        <v>5.938356593543839</v>
      </c>
      <c r="F44" s="25">
        <v>2.4443239683384883</v>
      </c>
      <c r="G44" s="25">
        <v>1.4695008549349045</v>
      </c>
      <c r="H44" s="25">
        <v>0.6697100363634354</v>
      </c>
      <c r="I44" s="25">
        <v>0.30836676124577994</v>
      </c>
      <c r="J44" s="25">
        <v>0.6905945469634974</v>
      </c>
      <c r="K44" s="25">
        <v>0.7360998486975734</v>
      </c>
      <c r="L44" s="25">
        <v>2.5336751181495574</v>
      </c>
      <c r="M44" s="25">
        <v>11.989153712048406</v>
      </c>
      <c r="N44" s="25">
        <v>23.898248708429893</v>
      </c>
      <c r="O44" s="31"/>
      <c r="P44" s="33"/>
      <c r="Q44" s="31"/>
      <c r="R44" s="34"/>
      <c r="S44" s="34"/>
      <c r="T44" s="34"/>
    </row>
    <row r="45" spans="1:20" ht="21.75">
      <c r="A45" s="3"/>
      <c r="B45" s="1" t="s">
        <v>31</v>
      </c>
      <c r="C45" s="25">
        <v>87.80036236064988</v>
      </c>
      <c r="D45" s="25">
        <v>33.55025084953093</v>
      </c>
      <c r="E45" s="25">
        <v>12.138648748427126</v>
      </c>
      <c r="F45" s="25">
        <v>3.3996488777008524</v>
      </c>
      <c r="G45" s="25">
        <v>3.300277118668957</v>
      </c>
      <c r="H45" s="25">
        <v>3.1002955111023742</v>
      </c>
      <c r="I45" s="25">
        <v>1.169544283270378</v>
      </c>
      <c r="J45" s="25">
        <v>1.591912233975332</v>
      </c>
      <c r="K45" s="25">
        <v>1.591912233975332</v>
      </c>
      <c r="L45" s="25">
        <v>13.696522144404149</v>
      </c>
      <c r="M45" s="25">
        <v>35.551610748413026</v>
      </c>
      <c r="N45" s="25">
        <v>76.84777185439509</v>
      </c>
      <c r="O45" s="31"/>
      <c r="P45" s="33"/>
      <c r="Q45" s="31"/>
      <c r="R45" s="34"/>
      <c r="S45" s="34"/>
      <c r="T45" s="34"/>
    </row>
    <row r="46" spans="1:20" ht="21.75">
      <c r="A46" s="3"/>
      <c r="B46" s="1" t="s">
        <v>32</v>
      </c>
      <c r="C46" s="25">
        <v>6.648316183041011</v>
      </c>
      <c r="D46" s="25">
        <v>7.112254127187387</v>
      </c>
      <c r="E46" s="25">
        <v>2.9024581712670736</v>
      </c>
      <c r="F46" s="25">
        <v>1.7615253559281978</v>
      </c>
      <c r="G46" s="25">
        <v>0.5363560701197044</v>
      </c>
      <c r="H46" s="25">
        <v>0.03702911294367151</v>
      </c>
      <c r="I46" s="25">
        <v>0.024177546124757924</v>
      </c>
      <c r="J46" s="25">
        <v>0</v>
      </c>
      <c r="K46" s="25">
        <v>0</v>
      </c>
      <c r="L46" s="25">
        <v>0</v>
      </c>
      <c r="M46" s="25">
        <v>6.322531728704807</v>
      </c>
      <c r="N46" s="25">
        <v>6.2142616710555885</v>
      </c>
      <c r="O46" s="31"/>
      <c r="P46" s="33"/>
      <c r="Q46" s="31"/>
      <c r="R46" s="34"/>
      <c r="S46" s="34"/>
      <c r="T46" s="34"/>
    </row>
  </sheetData>
  <sheetProtection/>
  <mergeCells count="13">
    <mergeCell ref="A1:B1"/>
    <mergeCell ref="C1:J1"/>
    <mergeCell ref="M1:N1"/>
    <mergeCell ref="A2:B2"/>
    <mergeCell ref="C2:G2"/>
    <mergeCell ref="C3:G3"/>
    <mergeCell ref="M3:N3"/>
    <mergeCell ref="C4:G4"/>
    <mergeCell ref="K4:L4"/>
    <mergeCell ref="N4:O4"/>
    <mergeCell ref="J5:K5"/>
    <mergeCell ref="H6:I6"/>
    <mergeCell ref="B7:O7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8"/>
  <sheetViews>
    <sheetView zoomScalePageLayoutView="0" workbookViewId="0" topLeftCell="A34">
      <selection activeCell="S56" sqref="S56"/>
    </sheetView>
  </sheetViews>
  <sheetFormatPr defaultColWidth="9.140625" defaultRowHeight="21.75"/>
  <sheetData>
    <row r="1" spans="1:27" ht="21.75">
      <c r="A1" s="86" t="s">
        <v>0</v>
      </c>
      <c r="B1" s="87"/>
      <c r="C1" s="88" t="str">
        <f>'[4]c-form'!AG4</f>
        <v>Ban Pac,  Chom Thong, Chiang Mai,P.73A</v>
      </c>
      <c r="D1" s="88"/>
      <c r="E1" s="88"/>
      <c r="F1" s="88"/>
      <c r="G1" s="88"/>
      <c r="H1" s="88"/>
      <c r="I1" s="88"/>
      <c r="J1" s="88"/>
      <c r="K1" s="2"/>
      <c r="L1" s="3"/>
      <c r="M1" s="86" t="s">
        <v>1</v>
      </c>
      <c r="N1" s="87"/>
      <c r="O1" s="3"/>
      <c r="P1" s="3"/>
      <c r="Q1" s="3"/>
      <c r="R1" s="3"/>
      <c r="S1" s="3"/>
      <c r="T1" s="3"/>
      <c r="U1" s="3"/>
      <c r="V1" s="3"/>
      <c r="W1" s="3"/>
      <c r="X1" s="3"/>
      <c r="Y1" s="4" t="str">
        <f>name</f>
        <v>P.4A</v>
      </c>
      <c r="Z1" s="3"/>
      <c r="AA1" s="3"/>
    </row>
    <row r="2" spans="1:27" ht="21.75">
      <c r="A2" s="86" t="s">
        <v>2</v>
      </c>
      <c r="B2" s="87"/>
      <c r="C2" s="88" t="str">
        <f>'[4]c-form'!AG3</f>
        <v>Mae Nam  Ping</v>
      </c>
      <c r="D2" s="88"/>
      <c r="E2" s="88"/>
      <c r="F2" s="88"/>
      <c r="G2" s="88"/>
      <c r="H2" s="5"/>
      <c r="I2" s="5"/>
      <c r="J2" s="5"/>
      <c r="K2" s="2"/>
      <c r="L2" s="3"/>
      <c r="M2" s="6" t="s">
        <v>3</v>
      </c>
      <c r="N2" s="7"/>
      <c r="O2" s="3"/>
      <c r="P2" s="3"/>
      <c r="Q2" s="3"/>
      <c r="R2" s="3"/>
      <c r="S2" s="3"/>
      <c r="T2" s="3"/>
      <c r="U2" s="3"/>
      <c r="V2" s="3"/>
      <c r="W2" s="3"/>
      <c r="X2" s="3"/>
      <c r="Y2" s="4">
        <f>FIND(".",Y1)</f>
        <v>2</v>
      </c>
      <c r="Z2" s="3"/>
      <c r="AA2" s="3"/>
    </row>
    <row r="3" spans="1:27" ht="21.75">
      <c r="A3" s="1" t="s">
        <v>4</v>
      </c>
      <c r="B3" s="1"/>
      <c r="C3" s="88" t="str">
        <f>'[4]c-form'!AH3</f>
        <v>Ping</v>
      </c>
      <c r="D3" s="88"/>
      <c r="E3" s="88"/>
      <c r="F3" s="88"/>
      <c r="G3" s="88"/>
      <c r="H3" s="5"/>
      <c r="I3" s="5"/>
      <c r="J3" s="5"/>
      <c r="K3" s="2"/>
      <c r="L3" s="3"/>
      <c r="M3" s="86" t="s">
        <v>5</v>
      </c>
      <c r="N3" s="86"/>
      <c r="O3" s="3"/>
      <c r="P3" s="3"/>
      <c r="Q3" s="3"/>
      <c r="R3" s="3"/>
      <c r="S3" s="3"/>
      <c r="T3" s="3"/>
      <c r="U3" s="3"/>
      <c r="V3" s="3"/>
      <c r="W3" s="3"/>
      <c r="X3" s="3"/>
      <c r="Y3" s="4" t="str">
        <f>LEFT(Y1,Y2-1)&amp;RIGHT(Y1,Y2)</f>
        <v>P4A</v>
      </c>
      <c r="Z3" s="3"/>
      <c r="AA3" s="3"/>
    </row>
    <row r="4" spans="1:27" ht="21.75">
      <c r="A4" s="6" t="s">
        <v>6</v>
      </c>
      <c r="B4" s="8"/>
      <c r="C4" s="89" t="str">
        <f>'[4]c-form'!AI3</f>
        <v>Ping</v>
      </c>
      <c r="D4" s="89"/>
      <c r="E4" s="89"/>
      <c r="F4" s="89"/>
      <c r="G4" s="89"/>
      <c r="H4" s="3"/>
      <c r="I4" s="3"/>
      <c r="J4" s="10" t="s">
        <v>7</v>
      </c>
      <c r="K4" s="90">
        <v>0.3531465462</v>
      </c>
      <c r="L4" s="91"/>
      <c r="M4" s="11" t="s">
        <v>8</v>
      </c>
      <c r="N4" s="92">
        <v>1.397</v>
      </c>
      <c r="O4" s="93"/>
      <c r="P4" s="3"/>
      <c r="Q4" s="3"/>
      <c r="R4" s="3"/>
      <c r="S4" s="3"/>
      <c r="T4" s="3"/>
      <c r="U4" s="3"/>
      <c r="V4" s="3"/>
      <c r="W4" s="3"/>
      <c r="X4" s="3"/>
      <c r="Y4" s="4">
        <f>IF(TRIM('[4]c-form'!C7)="","",'[4]c-form'!C7)</f>
        <v>2016</v>
      </c>
      <c r="Z4" s="3"/>
      <c r="AA4" s="3"/>
    </row>
    <row r="5" spans="1:27" ht="21.75">
      <c r="A5" s="6"/>
      <c r="B5" s="8"/>
      <c r="C5" s="9"/>
      <c r="D5" s="9"/>
      <c r="E5" s="9"/>
      <c r="F5" s="9"/>
      <c r="G5" s="9"/>
      <c r="H5" s="3"/>
      <c r="I5" s="3"/>
      <c r="J5" s="100" t="s">
        <v>9</v>
      </c>
      <c r="K5" s="95"/>
      <c r="L5" s="12">
        <v>2016</v>
      </c>
      <c r="M5" s="13" t="s">
        <v>10</v>
      </c>
      <c r="N5" s="12">
        <v>2017</v>
      </c>
      <c r="O5" s="14" t="s">
        <v>11</v>
      </c>
      <c r="P5" s="15">
        <v>29</v>
      </c>
      <c r="Q5" s="16" t="s">
        <v>12</v>
      </c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21.75">
      <c r="A6" s="6"/>
      <c r="B6" s="8"/>
      <c r="C6" s="9"/>
      <c r="D6" s="9"/>
      <c r="E6" s="9"/>
      <c r="F6" s="9"/>
      <c r="G6" s="9"/>
      <c r="H6" s="86" t="str">
        <f>IF(TRIM('[4]c-form'!AJ3)&lt;&gt;"","Water  Year   "&amp;'[4]c-form'!AJ3,"Water  Year   ")</f>
        <v>Water  Year   2016</v>
      </c>
      <c r="I6" s="86"/>
      <c r="J6" s="17"/>
      <c r="K6" s="3"/>
      <c r="L6" s="3"/>
      <c r="M6" s="3"/>
      <c r="N6" s="18" t="s">
        <v>13</v>
      </c>
      <c r="O6" s="19">
        <v>0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1.75">
      <c r="A7" s="3"/>
      <c r="B7" s="101" t="str">
        <f>IF(TRIM('[4]c-form'!AJ3)&lt;&gt;"","Suspended Sediment, in Hundred Tons per Day, Water Year April 1, "&amp;'[4]c-form'!AJ3&amp;" to March 31,  "&amp;'[4]c-form'!AJ3+1,"Suspended Sediment, in Hundred Tons per Day, Water Year April 1,         to March 31,  ")</f>
        <v>Suspended Sediment, in Hundred Tons per Day, Water Year April 1, 2016 to March 31,  2017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21.75">
      <c r="A8" s="3"/>
      <c r="B8" s="41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23.25">
      <c r="A9" s="42"/>
      <c r="B9" s="22" t="s">
        <v>14</v>
      </c>
      <c r="C9" s="23" t="s">
        <v>15</v>
      </c>
      <c r="D9" s="23" t="s">
        <v>16</v>
      </c>
      <c r="E9" s="23" t="s">
        <v>17</v>
      </c>
      <c r="F9" s="23" t="s">
        <v>18</v>
      </c>
      <c r="G9" s="23" t="s">
        <v>19</v>
      </c>
      <c r="H9" s="23" t="s">
        <v>20</v>
      </c>
      <c r="I9" s="23" t="s">
        <v>21</v>
      </c>
      <c r="J9" s="23" t="s">
        <v>22</v>
      </c>
      <c r="K9" s="23" t="s">
        <v>23</v>
      </c>
      <c r="L9" s="23" t="s">
        <v>24</v>
      </c>
      <c r="M9" s="23" t="s">
        <v>25</v>
      </c>
      <c r="N9" s="23" t="s">
        <v>26</v>
      </c>
      <c r="O9" s="23" t="s">
        <v>27</v>
      </c>
      <c r="P9" s="48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27" ht="21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9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21.75">
      <c r="A11" s="3"/>
      <c r="B11" s="45">
        <v>1</v>
      </c>
      <c r="C11" s="25">
        <f>IF('[4]Discharge'!C9=0,0,IF(TRIM('[4]Discharge'!C9)="","",IF(COUNT(O6)=0,"",IF(O6=1,(((10^K4)*('[4]Discharge'!C9^N4))/100),((10^K4)*('[4]Discharge'!C9^N4))))))</f>
        <v>0</v>
      </c>
      <c r="D11" s="25">
        <f>IF('[4]Discharge'!D9=0,0,IF(TRIM('[4]Discharge'!D9)="","",IF(COUNT(O6)=0,"",IF(O6=1,(((10^K4)*('[4]Discharge'!D9^N4))/100),((10^K4)*('[4]Discharge'!D9^N4))))))</f>
        <v>0</v>
      </c>
      <c r="E11" s="25">
        <f>IF('[4]Discharge'!E9=0,0,IF(TRIM('[4]Discharge'!E9)="","",IF(COUNT(O6)=0,"",IF(O6=1,(((10^K4)*('[4]Discharge'!E9^N4))/100),((10^K4)*('[4]Discharge'!E9^N4))))))</f>
        <v>0</v>
      </c>
      <c r="F11" s="25">
        <f>IF('[4]Discharge'!F9=0,0,IF(TRIM('[4]Discharge'!F9)="","",IF(COUNT(O6)=0,"",IF(O6=1,(((10^K4)*('[4]Discharge'!F9^N4))/100),((10^K4)*('[4]Discharge'!F9^N4))))))</f>
        <v>1076.2216963058193</v>
      </c>
      <c r="G11" s="25">
        <f>IF('[4]Discharge'!G9=0,0,IF(TRIM('[4]Discharge'!G9)="","",IF(COUNT(O6)=0,"",IF(O6=1,(((10^K4)*('[4]Discharge'!G9^N4))/100),((10^K4)*('[4]Discharge'!G9^N4))))))</f>
        <v>1837.8077771042292</v>
      </c>
      <c r="H11" s="25">
        <f>IF('[4]Discharge'!H9=0,0,IF(TRIM('[4]Discharge'!H9)="","",IF(COUNT(O6)=0,"",IF(O6=1,(((10^K4)*('[4]Discharge'!H9^N4))/100),((10^K4)*('[4]Discharge'!H9^N4))))))</f>
        <v>4001.092435882465</v>
      </c>
      <c r="I11" s="25">
        <f>IF('[4]Discharge'!I9=0,0,IF(TRIM('[4]Discharge'!I9)="","",IF(COUNT(O6)=0,"",IF(O6=1,(((10^K4)*('[4]Discharge'!I9^N4))/100),((10^K4)*('[4]Discharge'!I9^N4))))))</f>
        <v>3174.947096118585</v>
      </c>
      <c r="J11" s="25">
        <f>IF('[4]Discharge'!J9=0,0,IF(TRIM('[4]Discharge'!J9)="","",IF(COUNT(O6)=0,"",IF(O6=1,(((10^K4)*('[4]Discharge'!J9^N4))/100),((10^K4)*('[4]Discharge'!J9^N4))))))</f>
        <v>2403.7475956487215</v>
      </c>
      <c r="K11" s="25">
        <f>IF('[4]Discharge'!K9=0,0,IF(TRIM('[4]Discharge'!K9)="","",IF(COUNT(O6)=0,"",IF(O6=1,(((10^K4)*('[4]Discharge'!K9^N4))/100),((10^K4)*('[4]Discharge'!K9^N4))))))</f>
        <v>536.5789490609944</v>
      </c>
      <c r="L11" s="25">
        <f>IF('[4]Discharge'!L9=0,0,IF(TRIM('[4]Discharge'!L9)="","",IF(COUNT(O6)=0,"",IF(O6=1,(((10^K4)*('[4]Discharge'!L9^N4))/100),((10^K4)*('[4]Discharge'!L9^N4))))))</f>
        <v>130.256150529333</v>
      </c>
      <c r="M11" s="25">
        <f>IF('[4]Discharge'!M9=0,0,IF(TRIM('[4]Discharge'!M9)="","",IF(COUNT(O6)=0,"",IF(O6=1,(((10^K4)*('[4]Discharge'!M9^N4))/100),((10^K4)*('[4]Discharge'!M9^N4))))))</f>
        <v>8.201685306621554</v>
      </c>
      <c r="N11" s="25">
        <f>IF('[4]Discharge'!N9=0,0,IF(TRIM('[4]Discharge'!N9)="","",IF(COUNT(O6)=0,"",IF(O6=1,(((10^K4)*('[4]Discharge'!N9^N4))/100),((10^K4)*('[4]Discharge'!N9^N4))))))</f>
        <v>16.409525485931464</v>
      </c>
      <c r="O11" s="31"/>
      <c r="P11" s="44"/>
      <c r="Q11" s="4"/>
      <c r="R11" s="43"/>
      <c r="S11" s="43"/>
      <c r="T11" s="3"/>
      <c r="U11" s="3"/>
      <c r="V11" s="3"/>
      <c r="W11" s="3"/>
      <c r="X11" s="3"/>
      <c r="Y11" s="3"/>
      <c r="Z11" s="3"/>
      <c r="AA11" s="3"/>
    </row>
    <row r="12" spans="1:27" ht="21.75">
      <c r="A12" s="3"/>
      <c r="B12" s="45">
        <v>2</v>
      </c>
      <c r="C12" s="25">
        <f>IF('[4]Discharge'!C10=0,0,IF(TRIM('[4]Discharge'!C10)="","",IF(COUNT(O6)=0,"",IF(O6=1,(((10^K4)*('[4]Discharge'!C10^N4))/100),((10^K4)*('[4]Discharge'!C10^N4))))))</f>
        <v>0</v>
      </c>
      <c r="D12" s="25">
        <f>IF('[4]Discharge'!D10=0,0,IF(TRIM('[4]Discharge'!D10)="","",IF(COUNT(O6)=0,"",IF(O6=1,(((10^K4)*('[4]Discharge'!D10^N4))/100),((10^K4)*('[4]Discharge'!D10^N4))))))</f>
        <v>0</v>
      </c>
      <c r="E12" s="25">
        <f>IF('[4]Discharge'!E10=0,0,IF(TRIM('[4]Discharge'!E10)="","",IF(COUNT(O6)=0,"",IF(O6=1,(((10^K4)*('[4]Discharge'!E10^N4))/100),((10^K4)*('[4]Discharge'!E10^N4))))))</f>
        <v>0</v>
      </c>
      <c r="F12" s="25">
        <f>IF('[4]Discharge'!F10=0,0,IF(TRIM('[4]Discharge'!F10)="","",IF(COUNT(O6)=0,"",IF(O6=1,(((10^K4)*('[4]Discharge'!F10^N4))/100),((10^K4)*('[4]Discharge'!F10^N4))))))</f>
        <v>810.371048348473</v>
      </c>
      <c r="G12" s="25">
        <f>IF('[4]Discharge'!G10=0,0,IF(TRIM('[4]Discharge'!G10)="","",IF(COUNT(O6)=0,"",IF(O6=1,(((10^K4)*('[4]Discharge'!G10^N4))/100),((10^K4)*('[4]Discharge'!G10^N4))))))</f>
        <v>1266.0897669229391</v>
      </c>
      <c r="H12" s="25">
        <f>IF('[4]Discharge'!H10=0,0,IF(TRIM('[4]Discharge'!H10)="","",IF(COUNT(O6)=0,"",IF(O6=1,(((10^K4)*('[4]Discharge'!H10^N4))/100),((10^K4)*('[4]Discharge'!H10^N4))))))</f>
        <v>2882.2584093016135</v>
      </c>
      <c r="I12" s="25">
        <f>IF('[4]Discharge'!I10=0,0,IF(TRIM('[4]Discharge'!I10)="","",IF(COUNT(O6)=0,"",IF(O6=1,(((10^K4)*('[4]Discharge'!I10^N4))/100),((10^K4)*('[4]Discharge'!I10^N4))))))</f>
        <v>2853.435633437074</v>
      </c>
      <c r="J12" s="25">
        <f>IF('[4]Discharge'!J10=0,0,IF(TRIM('[4]Discharge'!J10)="","",IF(COUNT(O6)=0,"",IF(O6=1,(((10^K4)*('[4]Discharge'!J10^N4))/100),((10^K4)*('[4]Discharge'!J10^N4))))))</f>
        <v>1852.6408235928695</v>
      </c>
      <c r="K12" s="25">
        <f>IF('[4]Discharge'!K10=0,0,IF(TRIM('[4]Discharge'!K10)="","",IF(COUNT(O6)=0,"",IF(O6=1,(((10^K4)*('[4]Discharge'!K10^N4))/100),((10^K4)*('[4]Discharge'!K10^N4))))))</f>
        <v>460.6363170977381</v>
      </c>
      <c r="L12" s="25">
        <f>IF('[4]Discharge'!L10=0,0,IF(TRIM('[4]Discharge'!L10)="","",IF(COUNT(O6)=0,"",IF(O6=1,(((10^K4)*('[4]Discharge'!L10^N4))/100),((10^K4)*('[4]Discharge'!L10^N4))))))</f>
        <v>117.86082952593942</v>
      </c>
      <c r="M12" s="25">
        <f>IF('[4]Discharge'!M10=0,0,IF(TRIM('[4]Discharge'!M10)="","",IF(COUNT(O6)=0,"",IF(O6=1,(((10^K4)*('[4]Discharge'!M10^N4))/100),((10^K4)*('[4]Discharge'!M10^N4))))))</f>
        <v>8.201685306621554</v>
      </c>
      <c r="N12" s="25">
        <f>IF('[4]Discharge'!N10=0,0,IF(TRIM('[4]Discharge'!N10)="","",IF(COUNT(O6)=0,"",IF(O6=1,(((10^K4)*('[4]Discharge'!N10^N4))/100),((10^K4)*('[4]Discharge'!N10^N4))))))</f>
        <v>14.131720302503375</v>
      </c>
      <c r="O12" s="31"/>
      <c r="P12" s="44"/>
      <c r="Q12" s="4"/>
      <c r="R12" s="43"/>
      <c r="S12" s="43"/>
      <c r="T12" s="3"/>
      <c r="U12" s="3"/>
      <c r="V12" s="3"/>
      <c r="W12" s="3"/>
      <c r="X12" s="3"/>
      <c r="Y12" s="3"/>
      <c r="Z12" s="3"/>
      <c r="AA12" s="3"/>
    </row>
    <row r="13" spans="1:27" ht="21.75">
      <c r="A13" s="3"/>
      <c r="B13" s="45">
        <v>3</v>
      </c>
      <c r="C13" s="25">
        <f>IF('[4]Discharge'!C11=0,0,IF(TRIM('[4]Discharge'!C11)="","",IF(COUNT(O6)=0,"",IF(O6=1,(((10^K4)*('[4]Discharge'!C11^N4))/100),((10^K4)*('[4]Discharge'!C11^N4))))))</f>
        <v>0</v>
      </c>
      <c r="D13" s="25">
        <f>IF('[4]Discharge'!D11=0,0,IF(TRIM('[4]Discharge'!D11)="","",IF(COUNT(O6)=0,"",IF(O6=1,(((10^K4)*('[4]Discharge'!D11^N4))/100),((10^K4)*('[4]Discharge'!D11^N4))))))</f>
        <v>0</v>
      </c>
      <c r="E13" s="25">
        <f>IF('[4]Discharge'!E11=0,0,IF(TRIM('[4]Discharge'!E11)="","",IF(COUNT(O6)=0,"",IF(O6=1,(((10^K4)*('[4]Discharge'!E11^N4))/100),((10^K4)*('[4]Discharge'!E11^N4))))))</f>
        <v>0</v>
      </c>
      <c r="F13" s="25">
        <f>IF('[4]Discharge'!F11=0,0,IF(TRIM('[4]Discharge'!F11)="","",IF(COUNT(O6)=0,"",IF(O6=1,(((10^K4)*('[4]Discharge'!F11^N4))/100),((10^K4)*('[4]Discharge'!F11^N4))))))</f>
        <v>453.5099237720148</v>
      </c>
      <c r="G13" s="25">
        <f>IF('[4]Discharge'!G11=0,0,IF(TRIM('[4]Discharge'!G11)="","",IF(COUNT(O6)=0,"",IF(O6=1,(((10^K4)*('[4]Discharge'!G11^N4))/100),((10^K4)*('[4]Discharge'!G11^N4))))))</f>
        <v>1021.1818354077941</v>
      </c>
      <c r="H13" s="25">
        <f>IF('[4]Discharge'!H11=0,0,IF(TRIM('[4]Discharge'!H11)="","",IF(COUNT(O6)=0,"",IF(O6=1,(((10^K4)*('[4]Discharge'!H11^N4))/100),((10^K4)*('[4]Discharge'!H11^N4))))))</f>
        <v>2214.062003609922</v>
      </c>
      <c r="I13" s="25">
        <f>IF('[4]Discharge'!I11=0,0,IF(TRIM('[4]Discharge'!I11)="","",IF(COUNT(O6)=0,"",IF(O6=1,(((10^K4)*('[4]Discharge'!I11^N4))/100),((10^K4)*('[4]Discharge'!I11^N4))))))</f>
        <v>3296.745632424669</v>
      </c>
      <c r="J13" s="25">
        <f>IF('[4]Discharge'!J11=0,0,IF(TRIM('[4]Discharge'!J11)="","",IF(COUNT(O6)=0,"",IF(O6=1,(((10^K4)*('[4]Discharge'!J11^N4))/100),((10^K4)*('[4]Discharge'!J11^N4))))))</f>
        <v>1726.6104185026609</v>
      </c>
      <c r="K13" s="25">
        <f>IF('[4]Discharge'!K11=0,0,IF(TRIM('[4]Discharge'!K11)="","",IF(COUNT(O6)=0,"",IF(O6=1,(((10^K4)*('[4]Discharge'!K11^N4))/100),((10^K4)*('[4]Discharge'!K11^N4))))))</f>
        <v>460.6363170977381</v>
      </c>
      <c r="L13" s="25">
        <f>IF('[4]Discharge'!L11=0,0,IF(TRIM('[4]Discharge'!L11)="","",IF(COUNT(O6)=0,"",IF(O6=1,(((10^K4)*('[4]Discharge'!L11^N4))/100),((10^K4)*('[4]Discharge'!L11^N4))))))</f>
        <v>88.7543768010439</v>
      </c>
      <c r="M13" s="25">
        <f>IF('[4]Discharge'!M11=0,0,IF(TRIM('[4]Discharge'!M11)="","",IF(COUNT(O6)=0,"",IF(O6=1,(((10^K4)*('[4]Discharge'!M11^N4))/100),((10^K4)*('[4]Discharge'!M11^N4))))))</f>
        <v>7.395049732200642</v>
      </c>
      <c r="N13" s="25">
        <f>IF('[4]Discharge'!N11=0,0,IF(TRIM('[4]Discharge'!N11)="","",IF(COUNT(O6)=0,"",IF(O6=1,(((10^K4)*('[4]Discharge'!N11^N4))/100),((10^K4)*('[4]Discharge'!N11^N4))))))</f>
        <v>14.131720302503375</v>
      </c>
      <c r="O13" s="31"/>
      <c r="P13" s="44"/>
      <c r="Q13" s="4"/>
      <c r="R13" s="43"/>
      <c r="S13" s="43"/>
      <c r="T13" s="3"/>
      <c r="U13" s="3"/>
      <c r="V13" s="3"/>
      <c r="W13" s="3"/>
      <c r="X13" s="3"/>
      <c r="Y13" s="3"/>
      <c r="Z13" s="3"/>
      <c r="AA13" s="3"/>
    </row>
    <row r="14" spans="1:27" ht="21.75">
      <c r="A14" s="3"/>
      <c r="B14" s="45">
        <v>4</v>
      </c>
      <c r="C14" s="25">
        <f>IF('[4]Discharge'!C12=0,0,IF(TRIM('[4]Discharge'!C12)="","",IF(COUNT(O6)=0,"",IF(O6=1,(((10^K4)*('[4]Discharge'!C12^N4))/100),((10^K4)*('[4]Discharge'!C12^N4))))))</f>
        <v>0</v>
      </c>
      <c r="D14" s="25">
        <f>IF('[4]Discharge'!D12=0,0,IF(TRIM('[4]Discharge'!D12)="","",IF(COUNT(O6)=0,"",IF(O6=1,(((10^K4)*('[4]Discharge'!D12^N4))/100),((10^K4)*('[4]Discharge'!D12^N4))))))</f>
        <v>0</v>
      </c>
      <c r="E14" s="25">
        <f>IF('[4]Discharge'!E12=0,0,IF(TRIM('[4]Discharge'!E12)="","",IF(COUNT(O6)=0,"",IF(O6=1,(((10^K4)*('[4]Discharge'!E12^N4))/100),((10^K4)*('[4]Discharge'!E12^N4))))))</f>
        <v>0</v>
      </c>
      <c r="F14" s="25">
        <f>IF('[4]Discharge'!F12=0,0,IF(TRIM('[4]Discharge'!F12)="","",IF(COUNT(O6)=0,"",IF(O6=1,(((10^K4)*('[4]Discharge'!F12^N4))/100),((10^K4)*('[4]Discharge'!F12^N4))))))</f>
        <v>438.6478834601957</v>
      </c>
      <c r="G14" s="25">
        <f>IF('[4]Discharge'!G12=0,0,IF(TRIM('[4]Discharge'!G12)="","",IF(COUNT(O6)=0,"",IF(O6=1,(((10^K4)*('[4]Discharge'!G12^N4))/100),((10^K4)*('[4]Discharge'!G12^N4))))))</f>
        <v>677.8384648765975</v>
      </c>
      <c r="H14" s="25">
        <f>IF('[4]Discharge'!H12=0,0,IF(TRIM('[4]Discharge'!H12)="","",IF(COUNT(O6)=0,"",IF(O6=1,(((10^K4)*('[4]Discharge'!H12^N4))/100),((10^K4)*('[4]Discharge'!H12^N4))))))</f>
        <v>1916.592720813225</v>
      </c>
      <c r="I14" s="25">
        <f>IF('[4]Discharge'!I12=0,0,IF(TRIM('[4]Discharge'!I12)="","",IF(COUNT(O6)=0,"",IF(O6=1,(((10^K4)*('[4]Discharge'!I12^N4))/100),((10^K4)*('[4]Discharge'!I12^N4))))))</f>
        <v>3895.8778514149244</v>
      </c>
      <c r="J14" s="25">
        <f>IF('[4]Discharge'!J12=0,0,IF(TRIM('[4]Discharge'!J12)="","",IF(COUNT(O6)=0,"",IF(O6=1,(((10^K4)*('[4]Discharge'!J12^N4))/100),((10^K4)*('[4]Discharge'!J12^N4))))))</f>
        <v>1562.5701822080514</v>
      </c>
      <c r="K14" s="25">
        <f>IF('[4]Discharge'!K12=0,0,IF(TRIM('[4]Discharge'!K12)="","",IF(COUNT(O6)=0,"",IF(O6=1,(((10^K4)*('[4]Discharge'!K12^N4))/100),((10^K4)*('[4]Discharge'!K12^N4))))))</f>
        <v>460.6363170977381</v>
      </c>
      <c r="L14" s="25">
        <f>IF('[4]Discharge'!L12=0,0,IF(TRIM('[4]Discharge'!L12)="","",IF(COUNT(O6)=0,"",IF(O6=1,(((10^K4)*('[4]Discharge'!L12^N4))/100),((10^K4)*('[4]Discharge'!L12^N4))))))</f>
        <v>95.26114718333689</v>
      </c>
      <c r="M14" s="25">
        <f>IF('[4]Discharge'!M12=0,0,IF(TRIM('[4]Discharge'!M12)="","",IF(COUNT(O6)=0,"",IF(O6=1,(((10^K4)*('[4]Discharge'!M12^N4))/100),((10^K4)*('[4]Discharge'!M12^N4))))))</f>
        <v>6.105199923310324</v>
      </c>
      <c r="N14" s="25">
        <f>IF('[4]Discharge'!N12=0,0,IF(TRIM('[4]Discharge'!N12)="","",IF(COUNT(O6)=0,"",IF(O6=1,(((10^K4)*('[4]Discharge'!N12^N4))/100),((10^K4)*('[4]Discharge'!N12^N4))))))</f>
        <v>14.131720302503375</v>
      </c>
      <c r="O14" s="31"/>
      <c r="P14" s="44"/>
      <c r="Q14" s="4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21.75">
      <c r="A15" s="3"/>
      <c r="B15" s="45">
        <v>5</v>
      </c>
      <c r="C15" s="25">
        <f>IF('[4]Discharge'!C13=0,0,IF(TRIM('[4]Discharge'!C13)="","",IF(COUNT(O6)=0,"",IF(O6=1,(((10^K4)*('[4]Discharge'!C13^N4))/100),(((10^K4)*('[4]Discharge'!C13^N4)))))))</f>
        <v>0</v>
      </c>
      <c r="D15" s="25">
        <f>IF('[4]Discharge'!D13=0,0,IF(TRIM('[4]Discharge'!D13)="","",IF(COUNT(O6)=0,"",IF(O6=1,(((10^K4)*('[4]Discharge'!D13^N4))/100),((10^K4)*('[4]Discharge'!D13^N4))))))</f>
        <v>0</v>
      </c>
      <c r="E15" s="25">
        <f>IF('[4]Discharge'!E13=0,0,IF(TRIM('[4]Discharge'!E13)="","",IF(COUNT(O6)=0,"",IF(O6=1,(((10^K4)*('[4]Discharge'!E13^N4))/100),((10^K4)*('[4]Discharge'!E13^N4))))))</f>
        <v>0</v>
      </c>
      <c r="F15" s="25">
        <f>IF('[4]Discharge'!F13=0,0,IF(TRIM('[4]Discharge'!F13)="","",IF(COUNT(O6)=0,"",IF(O6=1,(((10^K4)*('[4]Discharge'!F13^N4))/100),((10^K4)*('[4]Discharge'!F13^N4))))))</f>
        <v>311.54024535651916</v>
      </c>
      <c r="G15" s="25">
        <f>IF('[4]Discharge'!G13=0,0,IF(TRIM('[4]Discharge'!G13)="","",IF(COUNT(O6)=0,"",IF(O6=1,(((10^K4)*('[4]Discharge'!G13^N4))/100),((10^K4)*('[4]Discharge'!G13^N4))))))</f>
        <v>856.0112883964587</v>
      </c>
      <c r="H15" s="25">
        <f>IF('[4]Discharge'!H13=0,0,IF(TRIM('[4]Discharge'!H13)="","",IF(COUNT(O6)=0,"",IF(O6=1,(((10^K4)*('[4]Discharge'!H13^N4))/100),((10^K4)*('[4]Discharge'!H13^N4))))))</f>
        <v>1603.1424991271983</v>
      </c>
      <c r="I15" s="25">
        <f>IF('[4]Discharge'!I13=0,0,IF(TRIM('[4]Discharge'!I13)="","",IF(COUNT(O6)=0,"",IF(O6=1,(((10^K4)*('[4]Discharge'!I13^N4))/100),((10^K4)*('[4]Discharge'!I13^N4))))))</f>
        <v>4435.222057681413</v>
      </c>
      <c r="J15" s="25">
        <f>IF('[4]Discharge'!J13=0,0,IF(TRIM('[4]Discharge'!J13)="","",IF(COUNT(O6)=0,"",IF(O6=1,(((10^K4)*('[4]Discharge'!J13^N4))/100),((10^K4)*('[4]Discharge'!J13^N4))))))</f>
        <v>1364.2355861731253</v>
      </c>
      <c r="K15" s="25">
        <f>IF('[4]Discharge'!K13=0,0,IF(TRIM('[4]Discharge'!K13)="","",IF(COUNT(O6)=0,"",IF(O6=1,(((10^K4)*('[4]Discharge'!K13^N4))/100),((10^K4)*('[4]Discharge'!K13^N4))))))</f>
        <v>433.02332715333335</v>
      </c>
      <c r="L15" s="25">
        <f>IF('[4]Discharge'!L13=0,0,IF(TRIM('[4]Discharge'!L13)="","",IF(COUNT(O6)=0,"",IF(O6=1,(((10^K4)*('[4]Discharge'!L13^N4))/100),((10^K4)*('[4]Discharge'!L13^N4))))))</f>
        <v>126.08534255227993</v>
      </c>
      <c r="M15" s="25">
        <f>IF('[4]Discharge'!M13=0,0,IF(TRIM('[4]Discharge'!M13)="","",IF(COUNT(O6)=0,"",IF(O6=1,(((10^K4)*('[4]Discharge'!M13^N4))/100),((10^K4)*('[4]Discharge'!M13^N4))))))</f>
        <v>7.930177183141808</v>
      </c>
      <c r="N15" s="25">
        <f>IF('[4]Discharge'!N13=0,0,IF(TRIM('[4]Discharge'!N13)="","",IF(COUNT(O6)=0,"",IF(O6=1,(((10^K4)*('[4]Discharge'!N13^N4))/100),((10^K4)*('[4]Discharge'!N13^N4))))))</f>
        <v>14.131720302503375</v>
      </c>
      <c r="O15" s="31"/>
      <c r="P15" s="44"/>
      <c r="Q15" s="4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21.75">
      <c r="A16" s="3"/>
      <c r="B16" s="45">
        <v>6</v>
      </c>
      <c r="C16" s="25">
        <f>IF('[4]Discharge'!C14=0,0,IF(TRIM('[4]Discharge'!C14)="","",IF(COUNT(O6)=0,"",IF(O6=1,(((10^K4)*('[4]Discharge'!C14^N4))/100),((10^K4)*('[4]Discharge'!C14^N4))))))</f>
        <v>0</v>
      </c>
      <c r="D16" s="25">
        <f>IF('[4]Discharge'!D14=0,0,IF(TRIM('[4]Discharge'!D14)="","",IF(COUNT(O6)=0,"",IF(O6=1,(((10^K4)*('[4]Discharge'!D14^N4))/100),((10^K4)*('[4]Discharge'!D14^N4))))))</f>
        <v>0</v>
      </c>
      <c r="E16" s="25">
        <f>IF('[4]Discharge'!E14=0,0,IF(TRIM('[4]Discharge'!E14)="","",IF(COUNT(O6)=0,"",IF(O6=1,(((10^K4)*('[4]Discharge'!E14^N4))/100),((10^K4)*('[4]Discharge'!E14^N4))))))</f>
        <v>0</v>
      </c>
      <c r="F16" s="25">
        <f>IF('[4]Discharge'!F14=0,0,IF(TRIM('[4]Discharge'!F14)="","",IF(COUNT(O6)=0,"",IF(O6=1,(((10^K4)*('[4]Discharge'!F14^N4))/100),((10^K4)*('[4]Discharge'!F14^N4))))))</f>
        <v>265.9015950392484</v>
      </c>
      <c r="G16" s="25">
        <f>IF('[4]Discharge'!G14=0,0,IF(TRIM('[4]Discharge'!G14)="","",IF(COUNT(O6)=0,"",IF(O6=1,(((10^K4)*('[4]Discharge'!G14^N4))/100),((10^K4)*('[4]Discharge'!G14^N4))))))</f>
        <v>1705.8523148922336</v>
      </c>
      <c r="H16" s="25">
        <f>IF('[4]Discharge'!H14=0,0,IF(TRIM('[4]Discharge'!H14)="","",IF(COUNT(O6)=0,"",IF(O6=1,(((10^K4)*('[4]Discharge'!H14^N4))/100),((10^K4)*('[4]Discharge'!H14^N4))))))</f>
        <v>1644.0087469344337</v>
      </c>
      <c r="I16" s="25">
        <f>IF('[4]Discharge'!I14=0,0,IF(TRIM('[4]Discharge'!I14)="","",IF(COUNT(O6)=0,"",IF(O6=1,(((10^K4)*('[4]Discharge'!I14^N4))/100),((10^K4)*('[4]Discharge'!I14^N4))))))</f>
        <v>4823.214899795294</v>
      </c>
      <c r="J16" s="25">
        <f>IF('[4]Discharge'!J14=0,0,IF(TRIM('[4]Discharge'!J14)="","",IF(COUNT(O6)=0,"",IF(O6=1,(((10^K4)*('[4]Discharge'!J14^N4))/100),((10^K4)*('[4]Discharge'!J14^N4))))))</f>
        <v>1127.4653623086954</v>
      </c>
      <c r="K16" s="25">
        <f>IF('[4]Discharge'!K14=0,0,IF(TRIM('[4]Discharge'!K14)="","",IF(COUNT(O6)=0,"",IF(O6=1,(((10^K4)*('[4]Discharge'!K14^N4))/100),((10^K4)*('[4]Discharge'!K14^N4))))))</f>
        <v>365.5706594025408</v>
      </c>
      <c r="L16" s="25">
        <f>IF('[4]Discharge'!L14=0,0,IF(TRIM('[4]Discharge'!L14)="","",IF(COUNT(O6)=0,"",IF(O6=1,(((10^K4)*('[4]Discharge'!L14^N4))/100),((10^K4)*('[4]Discharge'!L14^N4))))))</f>
        <v>130.256150529333</v>
      </c>
      <c r="M16" s="25">
        <f>IF('[4]Discharge'!M14=0,0,IF(TRIM('[4]Discharge'!M14)="","",IF(COUNT(O6)=0,"",IF(O6=1,(((10^K4)*('[4]Discharge'!M14^N4))/100),((10^K4)*('[4]Discharge'!M14^N4))))))</f>
        <v>8.201685306621554</v>
      </c>
      <c r="N16" s="25">
        <f>IF('[4]Discharge'!N14=0,0,IF(TRIM('[4]Discharge'!N14)="","",IF(COUNT(O6)=0,"",IF(O6=1,(((10^K4)*('[4]Discharge'!N14^N4))/100),((10^K4)*('[4]Discharge'!N14^N4))))))</f>
        <v>14.131720302503375</v>
      </c>
      <c r="O16" s="31"/>
      <c r="P16" s="44"/>
      <c r="Q16" s="4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21.75">
      <c r="A17" s="3"/>
      <c r="B17" s="45">
        <v>7</v>
      </c>
      <c r="C17" s="25">
        <f>IF('[4]Discharge'!C15=0,0,IF(TRIM('[4]Discharge'!C15)="","",IF(COUNT(O6)=0,"",IF(O6=1,(((10^K4)*('[4]Discharge'!C15^N4))/100),((10^K4)*('[4]Discharge'!C15^N4))))))</f>
        <v>0</v>
      </c>
      <c r="D17" s="25">
        <f>IF('[4]Discharge'!D15=0,0,IF(TRIM('[4]Discharge'!D15)="","",IF(COUNT(O6)=0,"",IF(O6=1,(((10^K4)*('[4]Discharge'!D15^N4))/100),((10^K4)*('[4]Discharge'!D15^N4))))))</f>
        <v>0</v>
      </c>
      <c r="E17" s="25">
        <f>IF('[4]Discharge'!E15=0,0,IF(TRIM('[4]Discharge'!E15)="","",IF(COUNT(O6)=0,"",IF(O6=1,(((10^K4)*('[4]Discharge'!E15^N4))/100),((10^K4)*('[4]Discharge'!E15^N4))))))</f>
        <v>1.7675215146581253</v>
      </c>
      <c r="F17" s="25">
        <f>IF('[4]Discharge'!F15=0,0,IF(TRIM('[4]Discharge'!F15)="","",IF(COUNT(O6)=0,"",IF(O6=1,(((10^K4)*('[4]Discharge'!F15^N4))/100),((10^K4)*('[4]Discharge'!F15^N4))))))</f>
        <v>242.3815053545457</v>
      </c>
      <c r="G17" s="25">
        <f>IF('[4]Discharge'!G15=0,0,IF(TRIM('[4]Discharge'!G15)="","",IF(COUNT(O6)=0,"",IF(O6=1,(((10^K4)*('[4]Discharge'!G15^N4))/100),((10^K4)*('[4]Discharge'!G15^N4))))))</f>
        <v>1498.2740514657785</v>
      </c>
      <c r="H17" s="25">
        <f>IF('[4]Discharge'!H15=0,0,IF(TRIM('[4]Discharge'!H15)="","",IF(COUNT(O6)=0,"",IF(O6=1,(((10^K4)*('[4]Discharge'!H15^N4))/100),((10^K4)*('[4]Discharge'!H15^N4))))))</f>
        <v>1383.7222139391727</v>
      </c>
      <c r="I17" s="25">
        <f>IF('[4]Discharge'!I15=0,0,IF(TRIM('[4]Discharge'!I15)="","",IF(COUNT(O6)=0,"",IF(O6=1,(((10^K4)*('[4]Discharge'!I15^N4))/100),((10^K4)*('[4]Discharge'!I15^N4))))))</f>
        <v>4325.50295565724</v>
      </c>
      <c r="J17" s="25">
        <f>IF('[4]Discharge'!J15=0,0,IF(TRIM('[4]Discharge'!J15)="","",IF(COUNT(O6)=0,"",IF(O6=1,(((10^K4)*('[4]Discharge'!J15^N4))/100),((10^K4)*('[4]Discharge'!J15^N4))))))</f>
        <v>1023.8694514432945</v>
      </c>
      <c r="K17" s="25">
        <f>IF('[4]Discharge'!K15=0,0,IF(TRIM('[4]Discharge'!K15)="","",IF(COUNT(O6)=0,"",IF(O6=1,(((10^K4)*('[4]Discharge'!K15^N4))/100),((10^K4)*('[4]Discharge'!K15^N4))))))</f>
        <v>357.8359464833149</v>
      </c>
      <c r="L17" s="25">
        <f>IF('[4]Discharge'!L15=0,0,IF(TRIM('[4]Discharge'!L15)="","",IF(COUNT(O6)=0,"",IF(O6=1,(((10^K4)*('[4]Discharge'!L15^N4))/100),((10^K4)*('[4]Discharge'!L15^N4))))))</f>
        <v>130.256150529333</v>
      </c>
      <c r="M17" s="25">
        <f>IF('[4]Discharge'!M15=0,0,IF(TRIM('[4]Discharge'!M15)="","",IF(COUNT(O6)=0,"",IF(O6=1,(((10^K4)*('[4]Discharge'!M15^N4))/100),((10^K4)*('[4]Discharge'!M15^N4))))))</f>
        <v>7.395049732200642</v>
      </c>
      <c r="N17" s="25">
        <f>IF('[4]Discharge'!N15=0,0,IF(TRIM('[4]Discharge'!N15)="","",IF(COUNT(O6)=0,"",IF(O6=1,(((10^K4)*('[4]Discharge'!N15^N4))/100),((10^K4)*('[4]Discharge'!N15^N4))))))</f>
        <v>14.131720302503375</v>
      </c>
      <c r="O17" s="31"/>
      <c r="P17" s="44"/>
      <c r="Q17" s="4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21.75">
      <c r="A18" s="3"/>
      <c r="B18" s="45">
        <v>8</v>
      </c>
      <c r="C18" s="25">
        <f>IF('[4]Discharge'!C16=0,0,IF(TRIM('[4]Discharge'!C16)="","",IF(COUNT(O6)=0,"",IF(O6=1,(((10^K4)*('[4]Discharge'!C16^N4))/100),((10^K4)*('[4]Discharge'!C16^N4))))))</f>
        <v>0</v>
      </c>
      <c r="D18" s="25">
        <f>IF('[4]Discharge'!D16=0,0,IF(TRIM('[4]Discharge'!D16)="","",IF(COUNT(O6)=0,"",IF(O6=1,(((10^K4)*('[4]Discharge'!D16^N4))/100),((10^K4)*('[4]Discharge'!D16^N4))))))</f>
        <v>0</v>
      </c>
      <c r="E18" s="25">
        <f>IF('[4]Discharge'!E16=0,0,IF(TRIM('[4]Discharge'!E16)="","",IF(COUNT(O6)=0,"",IF(O6=1,(((10^K4)*('[4]Discharge'!E16^N4))/100),((10^K4)*('[4]Discharge'!E16^N4))))))</f>
        <v>242.3815053545457</v>
      </c>
      <c r="F18" s="25">
        <f>IF('[4]Discharge'!F16=0,0,IF(TRIM('[4]Discharge'!F16)="","",IF(COUNT(O6)=0,"",IF(O6=1,(((10^K4)*('[4]Discharge'!F16^N4))/100),((10^K4)*('[4]Discharge'!F16^N4))))))</f>
        <v>204.59880917943636</v>
      </c>
      <c r="G18" s="25">
        <f>IF('[4]Discharge'!G16=0,0,IF(TRIM('[4]Discharge'!G16)="","",IF(COUNT(O6)=0,"",IF(O6=1,(((10^K4)*('[4]Discharge'!G16^N4))/100),((10^K4)*('[4]Discharge'!G16^N4))))))</f>
        <v>2109.8861062661726</v>
      </c>
      <c r="H18" s="25">
        <f>IF('[4]Discharge'!H16=0,0,IF(TRIM('[4]Discharge'!H16)="","",IF(COUNT(O6)=0,"",IF(O6=1,(((10^K4)*('[4]Discharge'!H16^N4))/100),((10^K4)*('[4]Discharge'!H16^N4))))))</f>
        <v>1269.8992027200077</v>
      </c>
      <c r="I18" s="25">
        <f>IF('[4]Discharge'!I16=0,0,IF(TRIM('[4]Discharge'!I16)="","",IF(COUNT(O6)=0,"",IF(O6=1,(((10^K4)*('[4]Discharge'!I16^N4))/100),((10^K4)*('[4]Discharge'!I16^N4))))))</f>
        <v>4001.092435882465</v>
      </c>
      <c r="J18" s="25">
        <f>IF('[4]Discharge'!J16=0,0,IF(TRIM('[4]Discharge'!J16)="","",IF(COUNT(O6)=0,"",IF(O6=1,(((10^K4)*('[4]Discharge'!J16^N4))/100),((10^K4)*('[4]Discharge'!J16^N4))))))</f>
        <v>914.4813499165822</v>
      </c>
      <c r="K18" s="25">
        <f>IF('[4]Discharge'!K16=0,0,IF(TRIM('[4]Discharge'!K16)="","",IF(COUNT(O6)=0,"",IF(O6=1,(((10^K4)*('[4]Discharge'!K16^N4))/100),((10^K4)*('[4]Discharge'!K16^N4))))))</f>
        <v>365.5706594025408</v>
      </c>
      <c r="L18" s="25">
        <f>IF('[4]Discharge'!L16=0,0,IF(TRIM('[4]Discharge'!L16)="","",IF(COUNT(O6)=0,"",IF(O6=1,(((10^K4)*('[4]Discharge'!L16^N4))/100),((10^K4)*('[4]Discharge'!L16^N4))))))</f>
        <v>130.256150529333</v>
      </c>
      <c r="M18" s="25">
        <f>IF('[4]Discharge'!M16=0,0,IF(TRIM('[4]Discharge'!M16)="","",IF(COUNT(O6)=0,"",IF(O6=1,(((10^K4)*('[4]Discharge'!M16^N4))/100),((10^K4)*('[4]Discharge'!M16^N4))))))</f>
        <v>5.125806834680782</v>
      </c>
      <c r="N18" s="25">
        <f>IF('[4]Discharge'!N16=0,0,IF(TRIM('[4]Discharge'!N16)="","",IF(COUNT(O6)=0,"",IF(O6=1,(((10^K4)*('[4]Discharge'!N16^N4))/100),((10^K4)*('[4]Discharge'!N16^N4))))))</f>
        <v>14.131720302503375</v>
      </c>
      <c r="O18" s="31"/>
      <c r="P18" s="44"/>
      <c r="Q18" s="4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21.75">
      <c r="A19" s="3"/>
      <c r="B19" s="45">
        <v>9</v>
      </c>
      <c r="C19" s="25">
        <f>IF('[4]Discharge'!C17=0,0,IF(TRIM('[4]Discharge'!C17)="","",IF(COUNT(O6)=0,"",IF(O6=1,(((10^K4)*('[4]Discharge'!C17^N4))/100),((10^K4)*('[4]Discharge'!C17^N4))))))</f>
        <v>0</v>
      </c>
      <c r="D19" s="25">
        <f>IF('[4]Discharge'!D17=0,0,IF(TRIM('[4]Discharge'!D17)="","",IF(COUNT(O6)=0,"",IF(O6=1,(((10^K4)*('[4]Discharge'!D17^N4))/100),((10^K4)*('[4]Discharge'!D17^N4))))))</f>
        <v>0</v>
      </c>
      <c r="E19" s="25">
        <f>IF('[4]Discharge'!E17=0,0,IF(TRIM('[4]Discharge'!E17)="","",IF(COUNT(O6)=0,"",IF(O6=1,(((10^K4)*('[4]Discharge'!E17^N4))/100),((10^K4)*('[4]Discharge'!E17^N4))))))</f>
        <v>62.638238000403774</v>
      </c>
      <c r="F19" s="25">
        <f>IF('[4]Discharge'!F17=0,0,IF(TRIM('[4]Discharge'!F17)="","",IF(COUNT(O6)=0,"",IF(O6=1,(((10^K4)*('[4]Discharge'!F17^N4))/100),((10^K4)*('[4]Discharge'!F17^N4))))))</f>
        <v>311.54024535651916</v>
      </c>
      <c r="G19" s="25">
        <f>IF('[4]Discharge'!G17=0,0,IF(TRIM('[4]Discharge'!G17)="","",IF(COUNT(O6)=0,"",IF(O6=1,(((10^K4)*('[4]Discharge'!G17^N4))/100),((10^K4)*('[4]Discharge'!G17^N4))))))</f>
        <v>1170.0606795591402</v>
      </c>
      <c r="H19" s="25">
        <f>IF('[4]Discharge'!H17=0,0,IF(TRIM('[4]Discharge'!H17)="","",IF(COUNT(O6)=0,"",IF(O6=1,(((10^K4)*('[4]Discharge'!H17^N4))/100),((10^K4)*('[4]Discharge'!H17^N4))))))</f>
        <v>1664.551098684778</v>
      </c>
      <c r="I19" s="25">
        <f>IF('[4]Discharge'!I17=0,0,IF(TRIM('[4]Discharge'!I17)="","",IF(COUNT(O6)=0,"",IF(O6=1,(((10^K4)*('[4]Discharge'!I17^N4))/100),((10^K4)*('[4]Discharge'!I17^N4))))))</f>
        <v>3264.304912177315</v>
      </c>
      <c r="J19" s="25">
        <f>IF('[4]Discharge'!J17=0,0,IF(TRIM('[4]Discharge'!J17)="","",IF(COUNT(O6)=0,"",IF(O6=1,(((10^K4)*('[4]Discharge'!J17^N4))/100),((10^K4)*('[4]Discharge'!J17^N4))))))</f>
        <v>859.4201877336031</v>
      </c>
      <c r="K19" s="25">
        <f>IF('[4]Discharge'!K17=0,0,IF(TRIM('[4]Discharge'!K17)="","",IF(COUNT(O6)=0,"",IF(O6=1,(((10^K4)*('[4]Discharge'!K17^N4))/100),((10^K4)*('[4]Discharge'!K17^N4))))))</f>
        <v>357.8359464833149</v>
      </c>
      <c r="L19" s="25">
        <f>IF('[4]Discharge'!L17=0,0,IF(TRIM('[4]Discharge'!L17)="","",IF(COUNT(O6)=0,"",IF(O6=1,(((10^K4)*('[4]Discharge'!L17^N4))/100),((10^K4)*('[4]Discharge'!L17^N4))))))</f>
        <v>134.46526325494705</v>
      </c>
      <c r="M19" s="25">
        <f>IF('[4]Discharge'!M17=0,0,IF(TRIM('[4]Discharge'!M17)="","",IF(COUNT(O6)=0,"",IF(O6=1,(((10^K4)*('[4]Discharge'!M17^N4))/100),((10^K4)*('[4]Discharge'!M17^N4))))))</f>
        <v>5.8558213263180585</v>
      </c>
      <c r="N19" s="25">
        <f>IF('[4]Discharge'!N17=0,0,IF(TRIM('[4]Discharge'!N17)="","",IF(COUNT(O6)=0,"",IF(O6=1,(((10^K4)*('[4]Discharge'!N17^N4))/100),((10^K4)*('[4]Discharge'!N17^N4))))))</f>
        <v>14.131720302503375</v>
      </c>
      <c r="O19" s="31"/>
      <c r="P19" s="44"/>
      <c r="Q19" s="4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21.75">
      <c r="A20" s="3"/>
      <c r="B20" s="45">
        <v>10</v>
      </c>
      <c r="C20" s="25">
        <f>IF('[4]Discharge'!C18=0,0,IF(TRIM('[4]Discharge'!C18)="","",IF(COUNT(O6)=0,"",IF(O6=1,(((10^K4)*('[4]Discharge'!C18^N4))/100),((10^K4)*('[4]Discharge'!C18^N4))))))</f>
        <v>0</v>
      </c>
      <c r="D20" s="25">
        <f>IF('[4]Discharge'!D18=0,0,IF(TRIM('[4]Discharge'!D18)="","",IF(COUNT(O6)=0,"",IF(O6=1,(((10^K4)*('[4]Discharge'!D18^N4))/100),((10^K4)*('[4]Discharge'!D18^N4))))))</f>
        <v>0</v>
      </c>
      <c r="E20" s="25">
        <f>IF('[4]Discharge'!E18=0,0,IF(TRIM('[4]Discharge'!E18)="","",IF(COUNT(O6)=0,"",IF(O6=1,(((10^K4)*('[4]Discharge'!E18^N4))/100),((10^K4)*('[4]Discharge'!E18^N4))))))</f>
        <v>40.68470664480875</v>
      </c>
      <c r="F20" s="25">
        <f>IF('[4]Discharge'!F18=0,0,IF(TRIM('[4]Discharge'!F18)="","",IF(COUNT(O6)=0,"",IF(O6=1,(((10^K4)*('[4]Discharge'!F18^N4))/100),((10^K4)*('[4]Discharge'!F18^N4))))))</f>
        <v>577.2810461122547</v>
      </c>
      <c r="G20" s="25">
        <f>IF('[4]Discharge'!G18=0,0,IF(TRIM('[4]Discharge'!G18)="","",IF(COUNT(O6)=0,"",IF(O6=1,(((10^K4)*('[4]Discharge'!G18^N4))/100),((10^K4)*('[4]Discharge'!G18^N4))))))</f>
        <v>635.1876997153397</v>
      </c>
      <c r="H20" s="25">
        <f>IF('[4]Discharge'!H18=0,0,IF(TRIM('[4]Discharge'!H18)="","",IF(COUNT(O6)=0,"",IF(O6=1,(((10^K4)*('[4]Discharge'!H18^N4))/100),((10^K4)*('[4]Discharge'!H18^N4))))))</f>
        <v>2458.7497619420956</v>
      </c>
      <c r="I20" s="25">
        <f>IF('[4]Discharge'!I18=0,0,IF(TRIM('[4]Discharge'!I18)="","",IF(COUNT(O6)=0,"",IF(O6=1,(((10^K4)*('[4]Discharge'!I18^N4))/100),((10^K4)*('[4]Discharge'!I18^N4))))))</f>
        <v>2654.006753328023</v>
      </c>
      <c r="J20" s="25">
        <f>IF('[4]Discharge'!J18=0,0,IF(TRIM('[4]Discharge'!J18)="","",IF(COUNT(O6)=0,"",IF(O6=1,(((10^K4)*('[4]Discharge'!J18^N4))/100),((10^K4)*('[4]Discharge'!J18^N4))))))</f>
        <v>1040.937518312191</v>
      </c>
      <c r="K20" s="25">
        <f>IF('[4]Discharge'!K18=0,0,IF(TRIM('[4]Discharge'!K18)="","",IF(COUNT(O6)=0,"",IF(O6=1,(((10^K4)*('[4]Discharge'!K18^N4))/100),((10^K4)*('[4]Discharge'!K18^N4))))))</f>
        <v>350.14845720852827</v>
      </c>
      <c r="L20" s="25">
        <f>IF('[4]Discharge'!L18=0,0,IF(TRIM('[4]Discharge'!L18)="","",IF(COUNT(O6)=0,"",IF(O6=1,(((10^K4)*('[4]Discharge'!L18^N4))/100),((10^K4)*('[4]Discharge'!L18^N4))))))</f>
        <v>153.1350094136193</v>
      </c>
      <c r="M20" s="25">
        <f>IF('[4]Discharge'!M18=0,0,IF(TRIM('[4]Discharge'!M18)="","",IF(COUNT(O6)=0,"",IF(O6=1,(((10^K4)*('[4]Discharge'!M18^N4))/100),((10^K4)*('[4]Discharge'!M18^N4))))))</f>
        <v>7.930177183141808</v>
      </c>
      <c r="N20" s="25">
        <f>IF('[4]Discharge'!N18=0,0,IF(TRIM('[4]Discharge'!N18)="","",IF(COUNT(O6)=0,"",IF(O6=1,(((10^K4)*('[4]Discharge'!N18^N4))/100),((10^K4)*('[4]Discharge'!N18^N4))))))</f>
        <v>14.131720302503375</v>
      </c>
      <c r="O20" s="31"/>
      <c r="P20" s="44"/>
      <c r="Q20" s="4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21.75">
      <c r="A21" s="3"/>
      <c r="B21" s="4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31"/>
      <c r="P21" s="44"/>
      <c r="Q21" s="4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21.75">
      <c r="A22" s="3"/>
      <c r="B22" s="45">
        <v>11</v>
      </c>
      <c r="C22" s="25">
        <f>IF('[4]Discharge'!C20=0,0,IF(TRIM('[4]Discharge'!C20)="","",IF(COUNT(O6)=0,"",IF(O6=1,(((10^K4)*('[4]Discharge'!C20^N4))/100),((10^K4)*('[4]Discharge'!C20^N4))))))</f>
        <v>0</v>
      </c>
      <c r="D22" s="25">
        <f>IF('[4]Discharge'!D20=0,0,IF(TRIM('[4]Discharge'!D20)="","",IF(COUNT(O6)=0,"",IF(O6=1,(((10^K4)*('[4]Discharge'!D20^N4))/100),((10^K4)*('[4]Discharge'!D20^N4))))))</f>
        <v>0</v>
      </c>
      <c r="E22" s="25">
        <f>IF('[4]Discharge'!E20=0,0,IF(TRIM('[4]Discharge'!E20)="","",IF(COUNT(O6)=0,"",IF(O6=1,(((10^K4)*('[4]Discharge'!E20^N4))/100),((10^K4)*('[4]Discharge'!E20^N4))))))</f>
        <v>31.681150557408024</v>
      </c>
      <c r="F22" s="25">
        <f>IF('[4]Discharge'!F20=0,0,IF(TRIM('[4]Discharge'!F20)="","",IF(COUNT(O6)=0,"",IF(O6=1,(((10^K4)*('[4]Discharge'!F20^N4))/100),((10^K4)*('[4]Discharge'!F20^N4))))))</f>
        <v>997.0839552686938</v>
      </c>
      <c r="G22" s="25">
        <f>IF('[4]Discharge'!G20=0,0,IF(TRIM('[4]Discharge'!G20)="","",IF(COUNT(O6)=0,"",IF(O6=1,(((10^K4)*('[4]Discharge'!G20^N4))/100),((10^K4)*('[4]Discharge'!G20^N4))))))</f>
        <v>483.6512322076588</v>
      </c>
      <c r="H22" s="25">
        <f>IF('[4]Discharge'!H20=0,0,IF(TRIM('[4]Discharge'!H20)="","",IF(COUNT(O6)=0,"",IF(O6=1,(((10^K4)*('[4]Discharge'!H20^N4))/100),((10^K4)*('[4]Discharge'!H20^N4))))))</f>
        <v>2376.379554460889</v>
      </c>
      <c r="I22" s="25">
        <f>IF('[4]Discharge'!I20=0,0,IF(TRIM('[4]Discharge'!I20)="","",IF(COUNT(O6)=0,"",IF(O6=1,(((10^K4)*('[4]Discharge'!I20^N4))/100),((10^K4)*('[4]Discharge'!I20^N4))))))</f>
        <v>1852.6408235928695</v>
      </c>
      <c r="J22" s="25">
        <f>IF('[4]Discharge'!J20=0,0,IF(TRIM('[4]Discharge'!J20)="","",IF(COUNT(O6)=0,"",IF(O6=1,(((10^K4)*('[4]Discharge'!J20^N4))/100),((10^K4)*('[4]Discharge'!J20^N4))))))</f>
        <v>2969.218189711261</v>
      </c>
      <c r="K22" s="25">
        <f>IF('[4]Discharge'!K20=0,0,IF(TRIM('[4]Discharge'!K20)="","",IF(COUNT(O6)=0,"",IF(O6=1,(((10^K4)*('[4]Discharge'!K20^N4))/100),((10^K4)*('[4]Discharge'!K20^N4))))))</f>
        <v>334.9169400607614</v>
      </c>
      <c r="L22" s="25">
        <f>IF('[4]Discharge'!L20=0,0,IF(TRIM('[4]Discharge'!L20)="","",IF(COUNT(O6)=0,"",IF(O6=1,(((10^K4)*('[4]Discharge'!L20^N4))/100),((10^K4)*('[4]Discharge'!L20^N4))))))</f>
        <v>246.6768977439238</v>
      </c>
      <c r="M22" s="25">
        <f>IF('[4]Discharge'!M20=0,0,IF(TRIM('[4]Discharge'!M20)="","",IF(COUNT(O6)=0,"",IF(O6=1,(((10^K4)*('[4]Discharge'!M20^N4))/100),((10^K4)*('[4]Discharge'!M20^N4))))))</f>
        <v>8.201685306621554</v>
      </c>
      <c r="N22" s="25">
        <f>IF('[4]Discharge'!N20=0,0,IF(TRIM('[4]Discharge'!N20)="","",IF(COUNT(O6)=0,"",IF(O6=1,(((10^K4)*('[4]Discharge'!N20^N4))/100),((10^K4)*('[4]Discharge'!N20^N4))))))</f>
        <v>14.131720302503375</v>
      </c>
      <c r="O22" s="31"/>
      <c r="P22" s="44"/>
      <c r="Q22" s="4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21.75">
      <c r="A23" s="3"/>
      <c r="B23" s="45">
        <v>12</v>
      </c>
      <c r="C23" s="25">
        <f>IF('[4]Discharge'!C21=0,0,IF(TRIM('[4]Discharge'!C21)="","",IF(COUNT(O6)=0,"",IF(O6=1,(((10^K4)*('[4]Discharge'!C21^N4))/100),((10^K4)*('[4]Discharge'!C21^N4))))))</f>
        <v>0</v>
      </c>
      <c r="D23" s="25">
        <f>IF('[4]Discharge'!D21=0,0,IF(TRIM('[4]Discharge'!D21)="","",IF(COUNT(O6)=0,"",IF(O6=1,(((10^K4)*('[4]Discharge'!D21^N4))/100),((10^K4)*('[4]Discharge'!D21^N4))))))</f>
        <v>0</v>
      </c>
      <c r="E23" s="25">
        <f>IF('[4]Discharge'!E21=0,0,IF(TRIM('[4]Discharge'!E21)="","",IF(COUNT(O6)=0,"",IF(O6=1,(((10^K4)*('[4]Discharge'!E21^N4))/100),((10^K4)*('[4]Discharge'!E21^N4))))))</f>
        <v>51.2883711752317</v>
      </c>
      <c r="F23" s="25">
        <f>IF('[4]Discharge'!F21=0,0,IF(TRIM('[4]Discharge'!F21)="","",IF(COUNT(O6)=0,"",IF(O6=1,(((10^K4)*('[4]Discharge'!F21^N4))/100),((10^K4)*('[4]Discharge'!F21^N4))))))</f>
        <v>1233.8413914370135</v>
      </c>
      <c r="G23" s="25">
        <f>IF('[4]Discharge'!G21=0,0,IF(TRIM('[4]Discharge'!G21)="","",IF(COUNT(O6)=0,"",IF(O6=1,(((10^K4)*('[4]Discharge'!G21^N4))/100),((10^K4)*('[4]Discharge'!G21^N4))))))</f>
        <v>352.52914949257627</v>
      </c>
      <c r="H23" s="25">
        <f>IF('[4]Discharge'!H21=0,0,IF(TRIM('[4]Discharge'!H21)="","",IF(COUNT(O6)=0,"",IF(O6=1,(((10^K4)*('[4]Discharge'!H21^N4))/100),((10^K4)*('[4]Discharge'!H21^N4))))))</f>
        <v>4865.030878284524</v>
      </c>
      <c r="I23" s="25">
        <f>IF('[4]Discharge'!I21=0,0,IF(TRIM('[4]Discharge'!I21)="","",IF(COUNT(O6)=0,"",IF(O6=1,(((10^K4)*('[4]Discharge'!I21^N4))/100),((10^K4)*('[4]Discharge'!I21^N4))))))</f>
        <v>1603.1424991271983</v>
      </c>
      <c r="J23" s="25">
        <f>IF('[4]Discharge'!J21=0,0,IF(TRIM('[4]Discharge'!J21)="","",IF(COUNT(O6)=0,"",IF(O6=1,(((10^K4)*('[4]Discharge'!J21^N4))/100),((10^K4)*('[4]Discharge'!J21^N4))))))</f>
        <v>6280.774112887571</v>
      </c>
      <c r="K23" s="25">
        <f>IF('[4]Discharge'!K21=0,0,IF(TRIM('[4]Discharge'!K21)="","",IF(COUNT(O6)=0,"",IF(O6=1,(((10^K4)*('[4]Discharge'!K21^N4))/100),((10^K4)*('[4]Discharge'!K21^N4))))))</f>
        <v>319.87980491543374</v>
      </c>
      <c r="L23" s="25">
        <f>IF('[4]Discharge'!L21=0,0,IF(TRIM('[4]Discharge'!L21)="","",IF(COUNT(O6)=0,"",IF(O6=1,(((10^K4)*('[4]Discharge'!L21^N4))/100),((10^K4)*('[4]Discharge'!L21^N4))))))</f>
        <v>190.1175521999512</v>
      </c>
      <c r="M23" s="25">
        <f>IF('[4]Discharge'!M21=0,0,IF(TRIM('[4]Discharge'!M21)="","",IF(COUNT(O6)=0,"",IF(O6=1,(((10^K4)*('[4]Discharge'!M21^N4))/100),((10^K4)*('[4]Discharge'!M21^N4))))))</f>
        <v>8.201685306621554</v>
      </c>
      <c r="N23" s="25">
        <f>IF('[4]Discharge'!N21=0,0,IF(TRIM('[4]Discharge'!N21)="","",IF(COUNT(O6)=0,"",IF(O6=1,(((10^K4)*('[4]Discharge'!N21^N4))/100),((10^K4)*('[4]Discharge'!N21^N4))))))</f>
        <v>9.313148627021672</v>
      </c>
      <c r="O23" s="31"/>
      <c r="P23" s="44"/>
      <c r="Q23" s="4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21.75">
      <c r="A24" s="3"/>
      <c r="B24" s="45">
        <v>13</v>
      </c>
      <c r="C24" s="25">
        <f>IF('[4]Discharge'!C10=0,0,IF(TRIM('[4]Discharge'!C22)="","",IF(COUNT(O6)=0,"",IF(O6=1,(((10^K4)*('[4]Discharge'!C22^N4))/100),((10^K4)*('[4]Discharge'!C22^N4))))))</f>
        <v>0</v>
      </c>
      <c r="D24" s="25">
        <f>IF('[4]Discharge'!D22=0,0,IF(TRIM('[4]Discharge'!D22)="","",IF(COUNT(O6)=0,"",IF(O6=1,(((10^K4)*('[4]Discharge'!D22^N4))/100),((10^K4)*('[4]Discharge'!D22^N4))))))</f>
        <v>0</v>
      </c>
      <c r="E24" s="25">
        <f>IF('[4]Discharge'!E22=0,0,IF(TRIM('[4]Discharge'!E22)="","",IF(COUNT(O6)=0,"",IF(O6=1,(((10^K4)*('[4]Discharge'!E22^N4))/100),((10^K4)*('[4]Discharge'!E22^N4))))))</f>
        <v>54.453932881589445</v>
      </c>
      <c r="F24" s="25">
        <f>IF('[4]Discharge'!F22=0,0,IF(TRIM('[4]Discharge'!F22)="","",IF(COUNT(O6)=0,"",IF(O6=1,(((10^K4)*('[4]Discharge'!F22^N4))/100),((10^K4)*('[4]Discharge'!F22^N4))))))</f>
        <v>1138.5338540188664</v>
      </c>
      <c r="G24" s="25">
        <f>IF('[4]Discharge'!G22=0,0,IF(TRIM('[4]Discharge'!G22)="","",IF(COUNT(O6)=0,"",IF(O6=1,(((10^K4)*('[4]Discharge'!G22^N4))/100),((10^K4)*('[4]Discharge'!G22^N4))))))</f>
        <v>212.00882103367422</v>
      </c>
      <c r="H24" s="25">
        <f>IF('[4]Discharge'!H22=0,0,IF(TRIM('[4]Discharge'!H22)="","",IF(COUNT(O6)=0,"",IF(O6=1,(((10^K4)*('[4]Discharge'!H22^N4))/100),((10^K4)*('[4]Discharge'!H22^N4))))))</f>
        <v>13144.208765707808</v>
      </c>
      <c r="I24" s="25">
        <f>IF('[4]Discharge'!I22=0,0,IF(TRIM('[4]Discharge'!I22)="","",IF(COUNT(O6)=0,"",IF(O6=1,(((10^K4)*('[4]Discharge'!I22^N4))/100),((10^K4)*('[4]Discharge'!I22^N4))))))</f>
        <v>2738.9731704268743</v>
      </c>
      <c r="J24" s="25">
        <f>IF('[4]Discharge'!J22=0,0,IF(TRIM('[4]Discharge'!J22)="","",IF(COUNT(O6)=0,"",IF(O6=1,(((10^K4)*('[4]Discharge'!J22^N4))/100),((10^K4)*('[4]Discharge'!J22^N4))))))</f>
        <v>5504.351918722037</v>
      </c>
      <c r="K24" s="25">
        <f>IF('[4]Discharge'!K22=0,0,IF(TRIM('[4]Discharge'!K22)="","",IF(COUNT(O6)=0,"",IF(O6=1,(((10^K4)*('[4]Discharge'!K22^N4))/100),((10^K4)*('[4]Discharge'!K22^N4))))))</f>
        <v>292.4111047583842</v>
      </c>
      <c r="L24" s="25">
        <f>IF('[4]Discharge'!L22=0,0,IF(TRIM('[4]Discharge'!L22)="","",IF(COUNT(O6)=0,"",IF(O6=1,(((10^K4)*('[4]Discharge'!L22^N4))/100),((10^K4)*('[4]Discharge'!L22^N4))))))</f>
        <v>179.3209416050395</v>
      </c>
      <c r="M24" s="25">
        <f>IF('[4]Discharge'!M22=0,0,IF(TRIM('[4]Discharge'!M22)="","",IF(COUNT(O6)=0,"",IF(O6=1,(((10^K4)*('[4]Discharge'!M22^N4))/100),((10^K4)*('[4]Discharge'!M22^N4))))))</f>
        <v>8.201685306621554</v>
      </c>
      <c r="N24" s="25">
        <f>IF('[4]Discharge'!N22=0,0,IF(TRIM('[4]Discharge'!N22)="","",IF(COUNT(O6)=0,"",IF(O6=1,(((10^K4)*('[4]Discharge'!N22^N4))/100),((10^K4)*('[4]Discharge'!N22^N4))))))</f>
        <v>0.34345062680896177</v>
      </c>
      <c r="O24" s="31"/>
      <c r="P24" s="44"/>
      <c r="Q24" s="4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21.75">
      <c r="A25" s="3"/>
      <c r="B25" s="45">
        <v>14</v>
      </c>
      <c r="C25" s="25">
        <f>IF('[4]Discharge'!C10=0,0,IF(TRIM('[4]Discharge'!C23)="","",IF(COUNT(O6)=0,"",IF(O6=1,(((10^K4)*('[4]Discharge'!C23^N4))/100),((10^K4)*('[4]Discharge'!C23^N4))))))</f>
        <v>0</v>
      </c>
      <c r="D25" s="25">
        <f>IF('[4]Discharge'!D23=0,0,IF(TRIM('[4]Discharge'!D23)="","",IF(COUNT(O6)=0,"",IF(O6=1,(((10^K4)*('[4]Discharge'!D23^N4))/100),((10^K4)*('[4]Discharge'!D23^N4))))))</f>
        <v>0</v>
      </c>
      <c r="E25" s="25">
        <f>IF('[4]Discharge'!E23=0,0,IF(TRIM('[4]Discharge'!E23)="","",IF(COUNT(O6)=0,"",IF(O6=1,(((10^K4)*('[4]Discharge'!E23^N4))/100),((10^K4)*('[4]Discharge'!E23^N4))))))</f>
        <v>42.12530306783797</v>
      </c>
      <c r="F25" s="25">
        <f>IF('[4]Discharge'!F23=0,0,IF(TRIM('[4]Discharge'!F23)="","",IF(COUNT(O6)=0,"",IF(O6=1,(((10^K4)*('[4]Discharge'!F23^N4))/100),((10^K4)*('[4]Discharge'!F23^N4))))))</f>
        <v>765.4500035484797</v>
      </c>
      <c r="G25" s="25">
        <f>IF('[4]Discharge'!G23=0,0,IF(TRIM('[4]Discharge'!G23)="","",IF(COUNT(O6)=0,"",IF(O6=1,(((10^K4)*('[4]Discharge'!G23^N4))/100),((10^K4)*('[4]Discharge'!G23^N4))))))</f>
        <v>182.82661457420366</v>
      </c>
      <c r="H25" s="25">
        <f>IF('[4]Discharge'!H23=0,0,IF(TRIM('[4]Discharge'!H23)="","",IF(COUNT(O6)=0,"",IF(O6=1,(((10^K4)*('[4]Discharge'!H23^N4))/100),((10^K4)*('[4]Discharge'!H23^N4))))))</f>
        <v>17020.777714224278</v>
      </c>
      <c r="I25" s="25">
        <f>IF('[4]Discharge'!I23=0,0,IF(TRIM('[4]Discharge'!I23)="","",IF(COUNT(O6)=0,"",IF(O6=1,(((10^K4)*('[4]Discharge'!I23^N4))/100),((10^K4)*('[4]Discharge'!I23^N4))))))</f>
        <v>2625.854341627626</v>
      </c>
      <c r="J25" s="25">
        <f>IF('[4]Discharge'!J23=0,0,IF(TRIM('[4]Discharge'!J23)="","",IF(COUNT(O6)=0,"",IF(O6=1,(((10^K4)*('[4]Discharge'!J23^N4))/100),((10^K4)*('[4]Discharge'!J23^N4))))))</f>
        <v>3329.277325171493</v>
      </c>
      <c r="K25" s="25">
        <f>IF('[4]Discharge'!K23=0,0,IF(TRIM('[4]Discharge'!K23)="","",IF(COUNT(O6)=0,"",IF(O6=1,(((10^K4)*('[4]Discharge'!K23^N4))/100),((10^K4)*('[4]Discharge'!K23^N4))))))</f>
        <v>278.94300531050516</v>
      </c>
      <c r="L25" s="25">
        <f>IF('[4]Discharge'!L23=0,0,IF(TRIM('[4]Discharge'!L23)="","",IF(COUNT(O6)=0,"",IF(O6=1,(((10^K4)*('[4]Discharge'!L23^N4))/100),((10^K4)*('[4]Discharge'!L23^N4))))))</f>
        <v>195.58256326094354</v>
      </c>
      <c r="M25" s="25">
        <f>IF('[4]Discharge'!M23=0,0,IF(TRIM('[4]Discharge'!M23)="","",IF(COUNT(O6)=0,"",IF(O6=1,(((10^K4)*('[4]Discharge'!M23^N4))/100),((10^K4)*('[4]Discharge'!M23^N4))))))</f>
        <v>7.395049732200642</v>
      </c>
      <c r="N25" s="25">
        <f>IF('[4]Discharge'!N23=0,0,IF(TRIM('[4]Discharge'!N23)="","",IF(COUNT(O6)=0,"",IF(O6=1,(((10^K4)*('[4]Discharge'!N23^N4))/100),((10^K4)*('[4]Discharge'!N23^N4))))))</f>
        <v>5.609425219227521</v>
      </c>
      <c r="O25" s="31"/>
      <c r="P25" s="44"/>
      <c r="Q25" s="4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21.75">
      <c r="A26" s="3"/>
      <c r="B26" s="45">
        <v>15</v>
      </c>
      <c r="C26" s="25">
        <f>IF('[4]Discharge'!C24=0,0,IF(TRIM('[4]Discharge'!C24)="","",IF(COUNT(O6)=0,"",IF(O6=1,(((10^K4)*('[4]Discharge'!C24^N4))/100),((10^K4)*('[4]Discharge'!C24^N4))))))</f>
        <v>0</v>
      </c>
      <c r="D26" s="25">
        <f>IF('[4]Discharge'!D24=0,0,IF(TRIM('[4]Discharge'!D24)="","",IF(COUNT(O6)=0,"",IF(O6=1,(((10^K4)*('[4]Discharge'!D24^N4))/100),((10^K4)*('[4]Discharge'!D24^N4))))))</f>
        <v>0</v>
      </c>
      <c r="E26" s="25">
        <f>IF('[4]Discharge'!E24=0,0,IF(TRIM('[4]Discharge'!E24)="","",IF(COUNT(O6)=0,"",IF(O6=1,(((10^K4)*('[4]Discharge'!E24^N4))/100),((10^K4)*('[4]Discharge'!E24^N4))))))</f>
        <v>36.31107627852895</v>
      </c>
      <c r="F26" s="25">
        <f>IF('[4]Discharge'!F24=0,0,IF(TRIM('[4]Discharge'!F24)="","",IF(COUNT(O6)=0,"",IF(O6=1,(((10^K4)*('[4]Discharge'!F24^N4))/100),((10^K4)*('[4]Discharge'!F24^N4))))))</f>
        <v>498.92667236284916</v>
      </c>
      <c r="G26" s="25">
        <f>IF('[4]Discharge'!G24=0,0,IF(TRIM('[4]Discharge'!G24)="","",IF(COUNT(O6)=0,"",IF(O6=1,(((10^K4)*('[4]Discharge'!G24^N4))/100),((10^K4)*('[4]Discharge'!G24^N4))))))</f>
        <v>1110.003279913282</v>
      </c>
      <c r="H26" s="25">
        <f>IF('[4]Discharge'!H24=0,0,IF(TRIM('[4]Discharge'!H24)="","",IF(COUNT(O6)=0,"",IF(O6=1,(((10^K4)*('[4]Discharge'!H24^N4))/100),((10^K4)*('[4]Discharge'!H24^N4))))))</f>
        <v>18504.712273191777</v>
      </c>
      <c r="I26" s="25">
        <f>IF('[4]Discharge'!I24=0,0,IF(TRIM('[4]Discharge'!I24)="","",IF(COUNT(O6)=0,"",IF(O6=1,(((10^K4)*('[4]Discharge'!I24^N4))/100),((10^K4)*('[4]Discharge'!I24^N4))))))</f>
        <v>2853.435633437074</v>
      </c>
      <c r="J26" s="25">
        <f>IF('[4]Discharge'!J24=0,0,IF(TRIM('[4]Discharge'!J24)="","",IF(COUNT(O6)=0,"",IF(O6=1,(((10^K4)*('[4]Discharge'!J24^N4))/100),((10^K4)*('[4]Discharge'!J24^N4))))))</f>
        <v>2514.1038381969306</v>
      </c>
      <c r="K26" s="25">
        <f>IF('[4]Discharge'!K24=0,0,IF(TRIM('[4]Discharge'!K24)="","",IF(COUNT(O6)=0,"",IF(O6=1,(((10^K4)*('[4]Discharge'!K24^N4))/100),((10^K4)*('[4]Discharge'!K24^N4))))))</f>
        <v>265.6572424000915</v>
      </c>
      <c r="L26" s="25">
        <f>IF('[4]Discharge'!L24=0,0,IF(TRIM('[4]Discharge'!L24)="","",IF(COUNT(O6)=0,"",IF(O6=1,(((10^K4)*('[4]Discharge'!L24^N4))/100),((10^K4)*('[4]Discharge'!L24^N4))))))</f>
        <v>292.4111047583842</v>
      </c>
      <c r="M26" s="25">
        <f>IF('[4]Discharge'!M24=0,0,IF(TRIM('[4]Discharge'!M24)="","",IF(COUNT(O6)=0,"",IF(O6=1,(((10^K4)*('[4]Discharge'!M24^N4))/100),((10^K4)*('[4]Discharge'!M24^N4))))))</f>
        <v>5.609425219227521</v>
      </c>
      <c r="N26" s="25">
        <f>IF('[4]Discharge'!N24=0,0,IF(TRIM('[4]Discharge'!N24)="","",IF(COUNT(O6)=0,"",IF(O6=1,(((10^K4)*('[4]Discharge'!N24^N4))/100),((10^K4)*('[4]Discharge'!N24^N4))))))</f>
        <v>5.366067473962399</v>
      </c>
      <c r="O26" s="31"/>
      <c r="P26" s="44"/>
      <c r="Q26" s="4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21.75">
      <c r="A27" s="3"/>
      <c r="B27" s="45">
        <v>16</v>
      </c>
      <c r="C27" s="25">
        <f>IF('[4]Discharge'!C25=0,0,IF(TRIM('[4]Discharge'!C25)="","",IF(COUNT(O6)=0,"",IF(O6=1,(((10^K4)*('[4]Discharge'!C25^N4))/100),((10^K4)*('[4]Discharge'!C25^N4))))))</f>
        <v>0</v>
      </c>
      <c r="D27" s="25">
        <f>IF('[4]Discharge'!D25=0,0,IF(TRIM('[4]Discharge'!D25)="","",IF(COUNT(O6)=0,"",IF(O6=1,(((10^K4)*('[4]Discharge'!D25^N4))/100),((10^K4)*('[4]Discharge'!D25^N4))))))</f>
        <v>0</v>
      </c>
      <c r="E27" s="25">
        <f>IF('[4]Discharge'!E25=0,0,IF(TRIM('[4]Discharge'!E25)="","",IF(COUNT(O6)=0,"",IF(O6=1,(((10^K4)*('[4]Discharge'!E25^N4))/100),((10^K4)*('[4]Discharge'!E25^N4))))))</f>
        <v>34.8621734543538</v>
      </c>
      <c r="F27" s="25">
        <f>IF('[4]Discharge'!F25=0,0,IF(TRIM('[4]Discharge'!F25)="","",IF(COUNT(O6)=0,"",IF(O6=1,(((10^K4)*('[4]Discharge'!F25^N4))/100),((10^K4)*('[4]Discharge'!F25^N4))))))</f>
        <v>409.3511574884066</v>
      </c>
      <c r="G27" s="25">
        <f>IF('[4]Discharge'!G25=0,0,IF(TRIM('[4]Discharge'!G25)="","",IF(COUNT(O6)=0,"",IF(O6=1,(((10^K4)*('[4]Discharge'!G25^N4))/100),((10^K4)*('[4]Discharge'!G25^N4))))))</f>
        <v>1180.3127593044958</v>
      </c>
      <c r="H27" s="25">
        <f>IF('[4]Discharge'!H25=0,0,IF(TRIM('[4]Discharge'!H25)="","",IF(COUNT(O6)=0,"",IF(O6=1,(((10^K4)*('[4]Discharge'!H25^N4))/100),((10^K4)*('[4]Discharge'!H25^N4))))))</f>
        <v>11635.582455992786</v>
      </c>
      <c r="I27" s="25">
        <f>IF('[4]Discharge'!I25=0,0,IF(TRIM('[4]Discharge'!I25)="","",IF(COUNT(O6)=0,"",IF(O6=1,(((10^K4)*('[4]Discharge'!I25^N4))/100),((10^K4)*('[4]Discharge'!I25^N4))))))</f>
        <v>2024.535560121722</v>
      </c>
      <c r="J27" s="25">
        <f>IF('[4]Discharge'!J25=0,0,IF(TRIM('[4]Discharge'!J25)="","",IF(COUNT(O6)=0,"",IF(O6=1,(((10^K4)*('[4]Discharge'!J25^N4))/100),((10^K4)*('[4]Discharge'!J25^N4))))))</f>
        <v>3460.306189685911</v>
      </c>
      <c r="K27" s="25">
        <f>IF('[4]Discharge'!K25=0,0,IF(TRIM('[4]Discharge'!K25)="","",IF(COUNT(O6)=0,"",IF(O6=1,(((10^K4)*('[4]Discharge'!K25^N4))/100),((10^K4)*('[4]Discharge'!K25^N4))))))</f>
        <v>235.0344349117348</v>
      </c>
      <c r="L27" s="25">
        <f>IF('[4]Discharge'!L25=0,0,IF(TRIM('[4]Discharge'!L25)="","",IF(COUNT(O6)=0,"",IF(O6=1,(((10^K4)*('[4]Discharge'!L25^N4))/100),((10^K4)*('[4]Discharge'!L25^N4))))))</f>
        <v>546.300110204662</v>
      </c>
      <c r="M27" s="25">
        <f>IF('[4]Discharge'!M25=0,0,IF(TRIM('[4]Discharge'!M25)="","",IF(COUNT(O6)=0,"",IF(O6=1,(((10^K4)*('[4]Discharge'!M25^N4))/100),((10^K4)*('[4]Discharge'!M25^N4))))))</f>
        <v>5.8558213263180585</v>
      </c>
      <c r="N27" s="25">
        <f>IF('[4]Discharge'!N25=0,0,IF(TRIM('[4]Discharge'!N25)="","",IF(COUNT(O6)=0,"",IF(O6=1,(((10^K4)*('[4]Discharge'!N25^N4))/100),((10^K4)*('[4]Discharge'!N25^N4))))))</f>
        <v>3.323443715178677</v>
      </c>
      <c r="O27" s="31"/>
      <c r="P27" s="44"/>
      <c r="Q27" s="4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21.75">
      <c r="A28" s="3"/>
      <c r="B28" s="45">
        <v>17</v>
      </c>
      <c r="C28" s="25">
        <f>IF('[4]Discharge'!C26=0,0,IF(TRIM('[4]Discharge'!C26)="","",IF(COUNT(O6)=0,"",IF(O6=1,(((10^K4)*('[4]Discharge'!C26^N4))/100),((10^K4)*('[4]Discharge'!C26^N4))))))</f>
        <v>0</v>
      </c>
      <c r="D28" s="25">
        <f>IF('[4]Discharge'!D26=0,0,IF(TRIM('[4]Discharge'!D26)="","",IF(COUNT(O6)=0,"",IF(O6=1,(((10^K4)*('[4]Discharge'!D26^N4))/100),((10^K4)*('[4]Discharge'!D26^N4))))))</f>
        <v>0</v>
      </c>
      <c r="E28" s="25">
        <f>IF('[4]Discharge'!E26=0,0,IF(TRIM('[4]Discharge'!E26)="","",IF(COUNT(O6)=0,"",IF(O6=1,(((10^K4)*('[4]Discharge'!E26^N4))/100),((10^K4)*('[4]Discharge'!E26^N4))))))</f>
        <v>32.88918120005842</v>
      </c>
      <c r="F28" s="25">
        <f>IF('[4]Discharge'!F26=0,0,IF(TRIM('[4]Discharge'!F26)="","",IF(COUNT(O6)=0,"",IF(O6=1,(((10^K4)*('[4]Discharge'!F26^N4))/100),((10^K4)*('[4]Discharge'!F26^N4))))))</f>
        <v>298.2019782535794</v>
      </c>
      <c r="G28" s="25">
        <f>IF('[4]Discharge'!G26=0,0,IF(TRIM('[4]Discharge'!G26)="","",IF(COUNT(O6)=0,"",IF(O6=1,(((10^K4)*('[4]Discharge'!G26^N4))/100),((10^K4)*('[4]Discharge'!G26^N4))))))</f>
        <v>1058.0854910292244</v>
      </c>
      <c r="H28" s="25">
        <f>IF('[4]Discharge'!H26=0,0,IF(TRIM('[4]Discharge'!H26)="","",IF(COUNT(O6)=0,"",IF(O6=1,(((10^K4)*('[4]Discharge'!H26^N4))/100),((10^K4)*('[4]Discharge'!H26^N4))))))</f>
        <v>9488.642900461373</v>
      </c>
      <c r="I28" s="25">
        <f>IF('[4]Discharge'!I26=0,0,IF(TRIM('[4]Discharge'!I26)="","",IF(COUNT(O6)=0,"",IF(O6=1,(((10^K4)*('[4]Discharge'!I26^N4))/100),((10^K4)*('[4]Discharge'!I26^N4))))))</f>
        <v>2046.32469920631</v>
      </c>
      <c r="J28" s="25">
        <f>IF('[4]Discharge'!J26=0,0,IF(TRIM('[4]Discharge'!J26)="","",IF(COUNT(O6)=0,"",IF(O6=1,(((10^K4)*('[4]Discharge'!J26^N4))/100),((10^K4)*('[4]Discharge'!J26^N4))))))</f>
        <v>1383.7222139391727</v>
      </c>
      <c r="K28" s="25">
        <f>IF('[4]Discharge'!K26=0,0,IF(TRIM('[4]Discharge'!K26)="","",IF(COUNT(O6)=0,"",IF(O6=1,(((10^K4)*('[4]Discharge'!K26^N4))/100),((10^K4)*('[4]Discharge'!K26^N4))))))</f>
        <v>235.0344349117348</v>
      </c>
      <c r="L28" s="25">
        <f>IF('[4]Discharge'!L26=0,0,IF(TRIM('[4]Discharge'!L26)="","",IF(COUNT(O6)=0,"",IF(O6=1,(((10^K4)*('[4]Discharge'!L26^N4))/100),((10^K4)*('[4]Discharge'!L26^N4))))))</f>
        <v>342.50863636675865</v>
      </c>
      <c r="M28" s="25">
        <f>IF('[4]Discharge'!M26=0,0,IF(TRIM('[4]Discharge'!M26)="","",IF(COUNT(O6)=0,"",IF(O6=1,(((10^K4)*('[4]Discharge'!M26^N4))/100),((10^K4)*('[4]Discharge'!M26^N4))))))</f>
        <v>7.930177183141808</v>
      </c>
      <c r="N28" s="25">
        <f>IF('[4]Discharge'!N26=0,0,IF(TRIM('[4]Discharge'!N26)="","",IF(COUNT(O6)=0,"",IF(O6=1,(((10^K4)*('[4]Discharge'!N26^N4))/100),((10^K4)*('[4]Discharge'!N26^N4))))))</f>
        <v>3.323443715178677</v>
      </c>
      <c r="O28" s="31"/>
      <c r="P28" s="44"/>
      <c r="Q28" s="4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21.75">
      <c r="A29" s="3"/>
      <c r="B29" s="45">
        <v>18</v>
      </c>
      <c r="C29" s="25">
        <f>IF('[4]Discharge'!C27=0,0,IF(TRIM('[4]Discharge'!C27)="","",IF(COUNT(O6)=0,"",IF(O6=1,(((10^K4)*('[4]Discharge'!C27^N4))/100),((10^K4)*('[4]Discharge'!C27^N4))))))</f>
        <v>0</v>
      </c>
      <c r="D29" s="25">
        <f>IF('[4]Discharge'!D27=0,0,IF(TRIM('[4]Discharge'!D27)="","",IF(COUNT(O6)=0,"",IF(O6=1,(((10^K4)*('[4]Discharge'!D27^N4))/100),((10^K4)*('[4]Discharge'!D27^N4))))))</f>
        <v>0</v>
      </c>
      <c r="E29" s="25">
        <f>IF('[4]Discharge'!E27=0,0,IF(TRIM('[4]Discharge'!E27)="","",IF(COUNT(O6)=0,"",IF(O6=1,(((10^K4)*('[4]Discharge'!E27^N4))/100),((10^K4)*('[4]Discharge'!E27^N4))))))</f>
        <v>46.60559078618982</v>
      </c>
      <c r="F29" s="25">
        <f>IF('[4]Discharge'!F27=0,0,IF(TRIM('[4]Discharge'!F27)="","",IF(COUNT(O6)=0,"",IF(O6=1,(((10^K4)*('[4]Discharge'!F27^N4))/100),((10^K4)*('[4]Discharge'!F27^N4))))))</f>
        <v>138.9153252977158</v>
      </c>
      <c r="G29" s="25">
        <f>IF('[4]Discharge'!G27=0,0,IF(TRIM('[4]Discharge'!G27)="","",IF(COUNT(O6)=0,"",IF(O6=1,(((10^K4)*('[4]Discharge'!G27^N4))/100),((10^K4)*('[4]Discharge'!G27^N4))))))</f>
        <v>989.9753354101936</v>
      </c>
      <c r="H29" s="25">
        <f>IF('[4]Discharge'!H27=0,0,IF(TRIM('[4]Discharge'!H27)="","",IF(COUNT(O6)=0,"",IF(O6=1,(((10^K4)*('[4]Discharge'!H27^N4))/100),((10^K4)*('[4]Discharge'!H27^N4))))))</f>
        <v>10175.489545376096</v>
      </c>
      <c r="I29" s="25">
        <f>IF('[4]Discharge'!I27=0,0,IF(TRIM('[4]Discharge'!I27)="","",IF(COUNT(O6)=0,"",IF(O6=1,(((10^K4)*('[4]Discharge'!I27^N4))/100),((10^K4)*('[4]Discharge'!I27^N4))))))</f>
        <v>1768.3397540236483</v>
      </c>
      <c r="J29" s="25">
        <f>IF('[4]Discharge'!J27=0,0,IF(TRIM('[4]Discharge'!J27)="","",IF(COUNT(O6)=0,"",IF(O6=1,(((10^K4)*('[4]Discharge'!J27^N4))/100),((10^K4)*('[4]Discharge'!J27^N4))))))</f>
        <v>1442.650020152848</v>
      </c>
      <c r="K29" s="25">
        <f>IF('[4]Discharge'!K27=0,0,IF(TRIM('[4]Discharge'!K27)="","",IF(COUNT(O6)=0,"",IF(O6=1,(((10^K4)*('[4]Discharge'!K27^N4))/100),((10^K4)*('[4]Discharge'!K27^N4))))))</f>
        <v>235.0344349117348</v>
      </c>
      <c r="L29" s="25">
        <f>IF('[4]Discharge'!L27=0,0,IF(TRIM('[4]Discharge'!L27)="","",IF(COUNT(O6)=0,"",IF(O6=1,(((10^K4)*('[4]Discharge'!L27^N4))/100),((10^K4)*('[4]Discharge'!L27^N4))))))</f>
        <v>350.14845720852827</v>
      </c>
      <c r="M29" s="25">
        <f>IF('[4]Discharge'!M27=0,0,IF(TRIM('[4]Discharge'!M27)="","",IF(COUNT(O6)=0,"",IF(O6=1,(((10^K4)*('[4]Discharge'!M27^N4))/100),((10^K4)*('[4]Discharge'!M27^N4))))))</f>
        <v>8.201685306621554</v>
      </c>
      <c r="N29" s="25">
        <f>IF('[4]Discharge'!N27=0,0,IF(TRIM('[4]Discharge'!N27)="","",IF(COUNT(O6)=0,"",IF(O6=1,(((10^K4)*('[4]Discharge'!N27^N4))/100),((10^K4)*('[4]Discharge'!N27^N4))))))</f>
        <v>3.323443715178677</v>
      </c>
      <c r="O29" s="31"/>
      <c r="P29" s="44"/>
      <c r="Q29" s="4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21.75">
      <c r="A30" s="3"/>
      <c r="B30" s="45">
        <v>19</v>
      </c>
      <c r="C30" s="25">
        <f>IF('[4]Discharge'!C28=0,0,IF(TRIM('[4]Discharge'!C28)="","",IF(COUNT(O6)=0,"",IF(O6=1,(((10^K4)*('[4]Discharge'!C28^N4))/100),((10^K4)*('[4]Discharge'!C28^N4))))))</f>
        <v>0</v>
      </c>
      <c r="D30" s="25">
        <f>IF('[4]Discharge'!D28=0,0,IF(TRIM('[4]Discharge'!D28)="","",IF(COUNT(O6)=0,"",IF(O6=1,(((10^K4)*('[4]Discharge'!D28^N4))/100),((10^K4)*('[4]Discharge'!D28^N4))))))</f>
        <v>0</v>
      </c>
      <c r="E30" s="25">
        <f>IF('[4]Discharge'!E28=0,0,IF('[4]Discharge'!E28=0,0,IF(TRIM('[4]Discharge'!E28)="","",IF(COUNT(O6)=0,"",IF(O6=1,(((10^K4)*('[4]Discharge'!E28^N4))/100),((10^K4)*('[4]Discharge'!E28^N4)))))))</f>
        <v>51.2883711752317</v>
      </c>
      <c r="F30" s="25">
        <f>IF('[4]Discharge'!F28=0,0,IF(TRIM('[4]Discharge'!F28)="","",IF(COUNT(O6)=0,"",IF(O6=1,(((10^K4)*('[4]Discharge'!F28^N4))/100),((10^K4)*('[4]Discharge'!F28^N4))))))</f>
        <v>87.3263239180555</v>
      </c>
      <c r="G30" s="25">
        <f>IF('[4]Discharge'!G28=0,0,IF(TRIM('[4]Discharge'!G28)="","",IF(COUNT(O6)=0,"",IF(O6=1,(((10^K4)*('[4]Discharge'!G28^N4))/100),((10^K4)*('[4]Discharge'!G28^N4))))))</f>
        <v>956.4078556324329</v>
      </c>
      <c r="H30" s="25">
        <f>IF('[4]Discharge'!H28=0,0,IF(TRIM('[4]Discharge'!H28)="","",IF(COUNT(O6)=0,"",IF(O6=1,(((10^K4)*('[4]Discharge'!H28^N4))/100),((10^K4)*('[4]Discharge'!H28^N4))))))</f>
        <v>11915.460748644988</v>
      </c>
      <c r="I30" s="25">
        <f>IF('[4]Discharge'!I28=0,0,IF(TRIM('[4]Discharge'!I28)="","",IF(COUNT(O6)=0,"",IF(O6=1,(((10^K4)*('[4]Discharge'!I28^N4))/100),((10^K4)*('[4]Discharge'!I28^N4))))))</f>
        <v>1562.5701822080514</v>
      </c>
      <c r="J30" s="25">
        <f>IF('[4]Discharge'!J28=0,0,IF(TRIM('[4]Discharge'!J28)="","",IF(COUNT(O6)=0,"",IF(O6=1,(((10^K4)*('[4]Discharge'!J28^N4))/100),((10^K4)*('[4]Discharge'!J28^N4))))))</f>
        <v>1162.6206102129029</v>
      </c>
      <c r="K30" s="25">
        <f>IF('[4]Discharge'!K28=0,0,IF(TRIM('[4]Discharge'!K28)="","",IF(COUNT(O6)=0,"",IF(O6=1,(((10^K4)*('[4]Discharge'!K28^N4))/100),((10^K4)*('[4]Discharge'!K28^N4))))))</f>
        <v>235.0344349117348</v>
      </c>
      <c r="L30" s="25">
        <f>IF('[4]Discharge'!L28=0,0,IF(TRIM('[4]Discharge'!L28)="","",IF(COUNT(O6)=0,"",IF(O6=1,(((10^K4)*('[4]Discharge'!L28^N4))/100),((10^K4)*('[4]Discharge'!L28^N4))))))</f>
        <v>201.0913208572945</v>
      </c>
      <c r="M30" s="25">
        <f>IF('[4]Discharge'!M28=0,0,IF(TRIM('[4]Discharge'!M28)="","",IF(COUNT(O6)=0,"",IF(O6=1,(((10^K4)*('[4]Discharge'!M28^N4))/100),((10^K4)*('[4]Discharge'!M28^N4))))))</f>
        <v>8.201685306621554</v>
      </c>
      <c r="N30" s="25">
        <f>IF('[4]Discharge'!N28=0,0,IF(TRIM('[4]Discharge'!N28)="","",IF(COUNT(O6)=0,"",IF(O6=1,(((10^K4)*('[4]Discharge'!N28^N4))/100),((10^K4)*('[4]Discharge'!N28^N4))))))</f>
        <v>3.323443715178677</v>
      </c>
      <c r="O30" s="31"/>
      <c r="P30" s="44"/>
      <c r="Q30" s="4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21.75">
      <c r="A31" s="3"/>
      <c r="B31" s="45">
        <v>20</v>
      </c>
      <c r="C31" s="25">
        <f>IF('[4]Discharge'!C29=0,0,IF(TRIM('[4]Discharge'!C29)="","",IF(COUNT(O6)=0,"",IF(O6=1,(((10^K4)*('[4]Discharge'!C29^N4))/100),((10^K4)*('[4]Discharge'!C29^N4))))))</f>
        <v>0</v>
      </c>
      <c r="D31" s="25">
        <f>IF('[4]Discharge'!D29=0,0,IF(TRIM('[4]Discharge'!D29)="","",IF(COUNT(O6)=0,"",IF(O6=1,(((10^K4)*('[4]Discharge'!D29^N4))/100),((10^K4)*('[4]Discharge'!D29^N4))))))</f>
        <v>0</v>
      </c>
      <c r="E31" s="25">
        <f>IF('[4]Discharge'!E29=0,0,IF(TRIM('[4]Discharge'!E29)="","",IF(COUNT(O6)=0,"",IF(O6=1,(((10^K4)*('[4]Discharge'!E29^N4))/100),((10^K4)*('[4]Discharge'!E29^N4))))))</f>
        <v>219.49318076713612</v>
      </c>
      <c r="F31" s="25">
        <f>IF('[4]Discharge'!F29=0,0,IF(TRIM('[4]Discharge'!F29)="","",IF(COUNT(O6)=0,"",IF(O6=1,(((10^K4)*('[4]Discharge'!F29^N4))/100),((10^K4)*('[4]Discharge'!F29^N4))))))</f>
        <v>67.96695462984339</v>
      </c>
      <c r="G31" s="25">
        <f>IF('[4]Discharge'!G29=0,0,IF(TRIM('[4]Discharge'!G29)="","",IF(COUNT(O6)=0,"",IF(O6=1,(((10^K4)*('[4]Discharge'!G29^N4))/100),((10^K4)*('[4]Discharge'!G29^N4))))))</f>
        <v>928.3974462270052</v>
      </c>
      <c r="H31" s="25">
        <f>IF('[4]Discharge'!H29=0,0,IF(TRIM('[4]Discharge'!H29)="","",IF(COUNT(O6)=0,"",IF(O6=1,(((10^K4)*('[4]Discharge'!H29^N4))/100),((10^K4)*('[4]Discharge'!H29^N4))))))</f>
        <v>12922.616913300199</v>
      </c>
      <c r="I31" s="25">
        <f>IF('[4]Discharge'!I29=0,0,IF(TRIM('[4]Discharge'!I29)="","",IF(COUNT(O6)=0,"",IF(O6=1,(((10^K4)*('[4]Discharge'!I29^N4))/100),((10^K4)*('[4]Discharge'!I29^N4))))))</f>
        <v>1422.9299002782338</v>
      </c>
      <c r="J31" s="25">
        <f>IF('[4]Discharge'!J29=0,0,IF(TRIM('[4]Discharge'!J29)="","",IF(COUNT(O6)=0,"",IF(O6=1,(((10^K4)*('[4]Discharge'!J29^N4))/100),((10^K4)*('[4]Discharge'!J29^N4))))))</f>
        <v>1023.8694514432945</v>
      </c>
      <c r="K31" s="25">
        <f>IF('[4]Discharge'!K29=0,0,IF(TRIM('[4]Discharge'!K29)="","",IF(COUNT(O6)=0,"",IF(O6=1,(((10^K4)*('[4]Discharge'!K29^N4))/100),((10^K4)*('[4]Discharge'!K29^N4))))))</f>
        <v>217.8749388733023</v>
      </c>
      <c r="L31" s="25">
        <f>IF('[4]Discharge'!L29=0,0,IF(TRIM('[4]Discharge'!L29)="","",IF(COUNT(O6)=0,"",IF(O6=1,(((10^K4)*('[4]Discharge'!L29^N4))/100),((10^K4)*('[4]Discharge'!L29^N4))))))</f>
        <v>173.9904740012824</v>
      </c>
      <c r="M31" s="25">
        <f>IF('[4]Discharge'!M29=0,0,IF(TRIM('[4]Discharge'!M29)="","",IF(COUNT(O6)=0,"",IF(O6=1,(((10^K4)*('[4]Discharge'!M29^N4))/100),((10^K4)*('[4]Discharge'!M29^N4))))))</f>
        <v>10.463691792409982</v>
      </c>
      <c r="N31" s="25">
        <f>IF('[4]Discharge'!N29=0,0,IF(TRIM('[4]Discharge'!N29)="","",IF(COUNT(O6)=0,"",IF(O6=1,(((10^K4)*('[4]Discharge'!N29^N4))/100),((10^K4)*('[4]Discharge'!N29^N4))))))</f>
        <v>5.366067473962399</v>
      </c>
      <c r="O31" s="31"/>
      <c r="P31" s="44"/>
      <c r="Q31" s="4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21.75">
      <c r="A32" s="3"/>
      <c r="B32" s="4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31"/>
      <c r="P32" s="44"/>
      <c r="Q32" s="4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21.75">
      <c r="A33" s="3"/>
      <c r="B33" s="45">
        <v>21</v>
      </c>
      <c r="C33" s="25">
        <f>IF('[4]Discharge'!C31=0,0,IF(TRIM('[4]Discharge'!C31)="","",IF(COUNT(O6)=0,"",IF(O6=1,(((10^K4)*('[4]Discharge'!C31^N4))/100),((10^K4)*('[4]Discharge'!C31^N4))))))</f>
        <v>0</v>
      </c>
      <c r="D33" s="25">
        <f>IF('[4]Discharge'!D31=0,0,IF(TRIM('[4]Discharge'!D31)="","",IF(COUNT(O6)=0,"",IF(O6=1,(((10^K4)*('[4]Discharge'!D31^N4))/100),((10^K4)*('[4]Discharge'!D31^N4))))))</f>
        <v>0</v>
      </c>
      <c r="E33" s="25">
        <f>IF('[4]Discharge'!E31=0,0,IF(TRIM('[4]Discharge'!E31)="","",IF(COUNT(O6)=0,"",IF(O6=1,(((10^K4)*('[4]Discharge'!E31^N4))/100),((10^K4)*('[4]Discharge'!E31^N4))))))</f>
        <v>197.2642959298113</v>
      </c>
      <c r="F33" s="25">
        <f>IF('[4]Discharge'!F31=0,0,IF(TRIM('[4]Discharge'!F31)="","",IF(COUNT(O6)=0,"",IF(O6=1,(((10^K4)*('[4]Discharge'!F31^N4))/100),((10^K4)*('[4]Discharge'!F31^N4))))))</f>
        <v>57.672687821028</v>
      </c>
      <c r="G33" s="25">
        <f>IF('[4]Discharge'!G31=0,0,IF(TRIM('[4]Discharge'!G31)="","",IF(COUNT(O6)=0,"",IF(O6=1,(((10^K4)*('[4]Discharge'!G31^N4))/100),((10^K4)*('[4]Discharge'!G31^N4))))))</f>
        <v>1023.8694514432945</v>
      </c>
      <c r="H33" s="25">
        <f>IF('[4]Discharge'!H31=0,0,IF(TRIM('[4]Discharge'!H31)="","",IF(COUNT(O6)=0,"",IF(O6=1,(((10^K4)*('[4]Discharge'!H31^N4))/100),((10^K4)*('[4]Discharge'!H31^N4))))))</f>
        <v>10431.125858780764</v>
      </c>
      <c r="I33" s="25">
        <f>IF('[4]Discharge'!I31=0,0,IF(TRIM('[4]Discharge'!I31)="","",IF(COUNT(O6)=0,"",IF(O6=1,(((10^K4)*('[4]Discharge'!I31^N4))/100),((10^K4)*('[4]Discharge'!I31^N4))))))</f>
        <v>1325.4991658285703</v>
      </c>
      <c r="J33" s="25">
        <f>IF('[4]Discharge'!J31=0,0,IF(TRIM('[4]Discharge'!J31)="","",IF(COUNT(O6)=0,"",IF(O6=1,(((10^K4)*('[4]Discharge'!J31^N4))/100),((10^K4)*('[4]Discharge'!J31^N4))))))</f>
        <v>886.8293211483965</v>
      </c>
      <c r="K33" s="25">
        <f>IF('[4]Discharge'!K31=0,0,IF(TRIM('[4]Discharge'!K31)="","",IF(COUNT(O6)=0,"",IF(O6=1,(((10^K4)*('[4]Discharge'!K31^N4))/100),((10^K4)*('[4]Discharge'!K31^N4))))))</f>
        <v>179.3209416050395</v>
      </c>
      <c r="L33" s="25">
        <f>IF('[4]Discharge'!L31=0,0,IF(TRIM('[4]Discharge'!L31)="","",IF(COUNT(O6)=0,"",IF(O6=1,(((10^K4)*('[4]Discharge'!L31^N4))/100),((10^K4)*('[4]Discharge'!L31^N4))))))</f>
        <v>195.58256326094354</v>
      </c>
      <c r="M33" s="25">
        <f>IF('[4]Discharge'!M31=0,0,IF(TRIM('[4]Discharge'!M31)="","",IF(COUNT(O6)=0,"",IF(O6=1,(((10^K4)*('[4]Discharge'!M31^N4))/100),((10^K4)*('[4]Discharge'!M31^N4))))))</f>
        <v>20.529454723363422</v>
      </c>
      <c r="N33" s="25">
        <f>IF('[4]Discharge'!N31=0,0,IF(TRIM('[4]Discharge'!N31)="","",IF(COUNT(O6)=0,"",IF(O6=1,(((10^K4)*('[4]Discharge'!N31^N4))/100),((10^K4)*('[4]Discharge'!N31^N4))))))</f>
        <v>13.185727712621626</v>
      </c>
      <c r="O33" s="31"/>
      <c r="P33" s="44"/>
      <c r="Q33" s="4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21.75">
      <c r="A34" s="3"/>
      <c r="B34" s="45">
        <v>22</v>
      </c>
      <c r="C34" s="25">
        <f>IF('[4]Discharge'!C32=0,0,IF(TRIM('[4]Discharge'!C32)="","",IF(COUNT(O6)=0,"",IF(O6=1,(((10^K4)*('[4]Discharge'!C32^N4))/100),((10^K4)*('[4]Discharge'!C32^N4))))))</f>
        <v>0</v>
      </c>
      <c r="D34" s="25">
        <f>IF('[4]Discharge'!D32=0,0,IF(TRIM('[4]Discharge'!D32)="","",IF(COUNT(O6)=0,"",IF(O6=1,(((10^K4)*('[4]Discharge'!D32^N4))/100),((10^K4)*('[4]Discharge'!D32^N4))))))</f>
        <v>0</v>
      </c>
      <c r="E34" s="25">
        <f>IF('[4]Discharge'!E32=0,0,IF(TRIM('[4]Discharge'!E32)="","",IF(COUNT(O6)=0,"",IF(O6=1,(((10^K4)*('[4]Discharge'!E32^N4))/100),((10^K4)*('[4]Discharge'!E32^N4))))))</f>
        <v>190.00648061106455</v>
      </c>
      <c r="F34" s="25">
        <f>IF('[4]Discharge'!F32=0,0,IF(TRIM('[4]Discharge'!F32)="","",IF(COUNT(O6)=0,"",IF(O6=1,(((10^K4)*('[4]Discharge'!F32^N4))/100),((10^K4)*('[4]Discharge'!F32^N4))))))</f>
        <v>112.2750874292923</v>
      </c>
      <c r="G34" s="25">
        <f>IF('[4]Discharge'!G32=0,0,IF(TRIM('[4]Discharge'!G32)="","",IF(COUNT(O6)=0,"",IF(O6=1,(((10^K4)*('[4]Discharge'!G32^N4))/100),((10^K4)*('[4]Discharge'!G32^N4))))))</f>
        <v>2134.1395821194824</v>
      </c>
      <c r="H34" s="25">
        <f>IF('[4]Discharge'!H32=0,0,IF(TRIM('[4]Discharge'!H32)="","",IF(COUNT(O6)=0,"",IF(O6=1,(((10^K4)*('[4]Discharge'!H32^N4))/100),((10^K4)*('[4]Discharge'!H32^N4))))))</f>
        <v>11081.546565776622</v>
      </c>
      <c r="I34" s="25">
        <f>IF('[4]Discharge'!I32=0,0,IF(TRIM('[4]Discharge'!I32)="","",IF(COUNT(O6)=0,"",IF(O6=1,(((10^K4)*('[4]Discharge'!I32^N4))/100),((10^K4)*('[4]Discharge'!I32^N4))))))</f>
        <v>1198.0805955478922</v>
      </c>
      <c r="J34" s="25">
        <f>IF('[4]Discharge'!J32=0,0,IF(TRIM('[4]Discharge'!J32)="","",IF(COUNT(O6)=0,"",IF(O6=1,(((10^K4)*('[4]Discharge'!J32^N4))/100),((10^K4)*('[4]Discharge'!J32^N4))))))</f>
        <v>765.4500035484797</v>
      </c>
      <c r="K34" s="25">
        <f>IF('[4]Discharge'!K32=0,0,IF(TRIM('[4]Discharge'!K32)="","",IF(COUNT(O6)=0,"",IF(O6=1,(((10^K4)*('[4]Discharge'!K32^N4))/100),((10^K4)*('[4]Discharge'!K32^N4))))))</f>
        <v>306.05786601886587</v>
      </c>
      <c r="L34" s="25">
        <f>IF('[4]Discharge'!L32=0,0,IF(TRIM('[4]Discharge'!L32)="","",IF(COUNT(O6)=0,"",IF(O6=1,(((10^K4)*('[4]Discharge'!L32^N4))/100),((10^K4)*('[4]Discharge'!L32^N4))))))</f>
        <v>229.27360780004057</v>
      </c>
      <c r="M34" s="25">
        <f>IF('[4]Discharge'!M32=0,0,IF(TRIM('[4]Discharge'!M32)="","",IF(COUNT(O6)=0,"",IF(O6=1,(((10^K4)*('[4]Discharge'!M32^N4))/100),((10^K4)*('[4]Discharge'!M32^N4))))))</f>
        <v>20.884390001660158</v>
      </c>
      <c r="N34" s="25">
        <f>IF('[4]Discharge'!N32=0,0,IF(TRIM('[4]Discharge'!N32)="","",IF(COUNT(O6)=0,"",IF(O6=1,(((10^K4)*('[4]Discharge'!N32^N4))/100),((10^K4)*('[4]Discharge'!N32^N4))))))</f>
        <v>7.6612855727070075</v>
      </c>
      <c r="O34" s="31"/>
      <c r="P34" s="44"/>
      <c r="Q34" s="4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21.75">
      <c r="A35" s="3"/>
      <c r="B35" s="45">
        <v>23</v>
      </c>
      <c r="C35" s="25">
        <f>IF('[4]Discharge'!C33=0,0,IF(TRIM('[4]Discharge'!C33)="","",IF(COUNT(O6)=0,"",IF(O6=1,(((10^K4)*('[4]Discharge'!C33^N4))/100),((10^K4)*('[4]Discharge'!C33^N4))))))</f>
        <v>0</v>
      </c>
      <c r="D35" s="25">
        <f>IF('[4]Discharge'!D33=0,0,IF(TRIM('[4]Discharge'!D33)="","",IF(COUNT(O6)=0,"",IF(O6=1,(((10^K4)*('[4]Discharge'!D33^N4))/100),((10^K4)*('[4]Discharge'!D33^N4))))))</f>
        <v>0</v>
      </c>
      <c r="E35" s="25">
        <f>IF('[4]Discharge'!E33=0,0,IF(TRIM('[4]Discharge'!E33)="","",IF(COUNT(O6)=0,"",IF(O6=1,(((10^K4)*('[4]Discharge'!E33^N4))/100),((10^K4)*('[4]Discharge'!E33^N4))))))</f>
        <v>75.5449235367898</v>
      </c>
      <c r="F35" s="25">
        <f>IF('[4]Discharge'!F33=0,0,IF(TRIM('[4]Discharge'!F33)="","",IF(COUNT(O6)=0,"",IF(O6=1,(((10^K4)*('[4]Discharge'!F33^N4))/100),((10^K4)*('[4]Discharge'!F33^N4))))))</f>
        <v>1021.1818354077941</v>
      </c>
      <c r="G35" s="25">
        <f>IF('[4]Discharge'!G33=0,0,IF(TRIM('[4]Discharge'!G33)="","",IF(COUNT(O6)=0,"",IF(O6=1,(((10^K4)*('[4]Discharge'!G33^N4))/100),((10^K4)*('[4]Discharge'!G33^N4))))))</f>
        <v>2767.4637590153397</v>
      </c>
      <c r="H35" s="25">
        <f>IF('[4]Discharge'!H33=0,0,IF(TRIM('[4]Discharge'!H33)="","",IF(COUNT(O6)=0,"",IF(O6=1,(((10^K4)*('[4]Discharge'!H33^N4))/100),((10^K4)*('[4]Discharge'!H33^N4))))))</f>
        <v>11705.374647302893</v>
      </c>
      <c r="I35" s="25">
        <f>IF('[4]Discharge'!I33=0,0,IF(TRIM('[4]Discharge'!I33)="","",IF(COUNT(O6)=0,"",IF(O6=1,(((10^K4)*('[4]Discharge'!I33^N4))/100),((10^K4)*('[4]Discharge'!I33^N4))))))</f>
        <v>1023.8694514432945</v>
      </c>
      <c r="J35" s="25">
        <f>IF('[4]Discharge'!J33=0,0,IF(TRIM('[4]Discharge'!J33)="","",IF(COUNT(O6)=0,"",IF(O6=1,(((10^K4)*('[4]Discharge'!J33^N4))/100),((10^K4)*('[4]Discharge'!J33^N4))))))</f>
        <v>726.1384234953176</v>
      </c>
      <c r="K35" s="25">
        <f>IF('[4]Discharge'!K33=0,0,IF(TRIM('[4]Discharge'!K33)="","",IF(COUNT(O6)=0,"",IF(O6=1,(((10^K4)*('[4]Discharge'!K33^N4))/100),((10^K4)*('[4]Discharge'!K33^N4))))))</f>
        <v>195.58256326094354</v>
      </c>
      <c r="L35" s="25">
        <f>IF('[4]Discharge'!L33=0,0,IF(TRIM('[4]Discharge'!L33)="","",IF(COUNT(O6)=0,"",IF(O6=1,(((10^K4)*('[4]Discharge'!L33^N4))/100),((10^K4)*('[4]Discharge'!L33^N4))))))</f>
        <v>163.46819293599015</v>
      </c>
      <c r="M35" s="25">
        <f>IF('[4]Discharge'!M33=0,0,IF(TRIM('[4]Discharge'!M33)="","",IF(COUNT(O6)=0,"",IF(O6=1,(((10^K4)*('[4]Discharge'!M33^N4))/100),((10^K4)*('[4]Discharge'!M33^N4))))))</f>
        <v>20.884390001660158</v>
      </c>
      <c r="N35" s="25">
        <f>IF('[4]Discharge'!N33=0,0,IF(TRIM('[4]Discharge'!N33)="","",IF(COUNT(O6)=0,"",IF(O6=1,(((10^K4)*('[4]Discharge'!N33^N4))/100),((10^K4)*('[4]Discharge'!N33^N4))))))</f>
        <v>4.88870516553898</v>
      </c>
      <c r="O35" s="31"/>
      <c r="P35" s="44"/>
      <c r="Q35" s="4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21.75">
      <c r="A36" s="3"/>
      <c r="B36" s="45">
        <v>24</v>
      </c>
      <c r="C36" s="25">
        <f>IF('[4]Discharge'!C34=0,0,IF(TRIM('[4]Discharge'!C34)="","",IF(COUNT(O6)=0,"",IF(O6=1,(((10^K4)*('[4]Discharge'!C34^N4))/100),((10^K4)*('[4]Discharge'!C34^N4))))))</f>
        <v>0</v>
      </c>
      <c r="D36" s="25">
        <f>IF('[4]Discharge'!D34=0,0,IF(TRIM('[4]Discharge'!D34)="","",IF(COUNT(O6)=0,"",IF(O6=1,(((10^K4)*('[4]Discharge'!D34^N4))/100),((10^K4)*('[4]Discharge'!D34^N4))))))</f>
        <v>0</v>
      </c>
      <c r="E36" s="25">
        <f>IF('[4]Discharge'!E34=0,0,IF(TRIM('[4]Discharge'!E34)="","",IF(COUNT(O6)=0,"",IF(O6=1,(((10^K4)*('[4]Discharge'!E34^N4))/100),((10^K4)*('[4]Discharge'!E34^N4))))))</f>
        <v>87.3263239180555</v>
      </c>
      <c r="F36" s="25">
        <f>IF('[4]Discharge'!F34=0,0,IF(TRIM('[4]Discharge'!F34)="","",IF(COUNT(O6)=0,"",IF(O6=1,(((10^K4)*('[4]Discharge'!F34^N4))/100),((10^K4)*('[4]Discharge'!F34^N4))))))</f>
        <v>2344.5630438797416</v>
      </c>
      <c r="G36" s="25">
        <f>IF('[4]Discharge'!G34=0,0,IF(TRIM('[4]Discharge'!G34)="","",IF(COUNT(O6)=0,"",IF(O6=1,(((10^K4)*('[4]Discharge'!G34^N4))/100),((10^K4)*('[4]Discharge'!G34^N4))))))</f>
        <v>2349.100792934351</v>
      </c>
      <c r="H36" s="25">
        <f>IF('[4]Discharge'!H34=0,0,IF(TRIM('[4]Discharge'!H34)="","",IF(COUNT(O6)=0,"",IF(O6=1,(((10^K4)*('[4]Discharge'!H34^N4))/100),((10^K4)*('[4]Discharge'!H34^N4))))))</f>
        <v>5331.682916201932</v>
      </c>
      <c r="I36" s="25">
        <f>IF('[4]Discharge'!I34=0,0,IF(TRIM('[4]Discharge'!I34)="","",IF(COUNT(O6)=0,"",IF(O6=1,(((10^K4)*('[4]Discharge'!I34^N4))/100),((10^K4)*('[4]Discharge'!I34^N4))))))</f>
        <v>886.8293211483965</v>
      </c>
      <c r="J36" s="25">
        <f>IF('[4]Discharge'!J34=0,0,IF(TRIM('[4]Discharge'!J34)="","",IF(COUNT(O6)=0,"",IF(O6=1,(((10^K4)*('[4]Discharge'!J34^N4))/100),((10^K4)*('[4]Discharge'!J34^N4))))))</f>
        <v>726.1384234953176</v>
      </c>
      <c r="K36" s="25">
        <f>IF('[4]Discharge'!K34=0,0,IF(TRIM('[4]Discharge'!K34)="","",IF(COUNT(O6)=0,"",IF(O6=1,(((10^K4)*('[4]Discharge'!K34^N4))/100),((10^K4)*('[4]Discharge'!K34^N4))))))</f>
        <v>184.69682615727334</v>
      </c>
      <c r="L36" s="25">
        <f>IF('[4]Discharge'!L34=0,0,IF(TRIM('[4]Discharge'!L34)="","",IF(COUNT(O6)=0,"",IF(O6=1,(((10^K4)*('[4]Discharge'!L34^N4))/100),((10^K4)*('[4]Discharge'!L34^N4))))))</f>
        <v>134.46526325494705</v>
      </c>
      <c r="M36" s="25">
        <f>IF('[4]Discharge'!M34=0,0,IF(TRIM('[4]Discharge'!M34)="","",IF(COUNT(O6)=0,"",IF(O6=1,(((10^K4)*('[4]Discharge'!M34^N4))/100),((10^K4)*('[4]Discharge'!M34^N4))))))</f>
        <v>20.17625484518059</v>
      </c>
      <c r="N36" s="25">
        <f>IF('[4]Discharge'!N34=0,0,IF(TRIM('[4]Discharge'!N34)="","",IF(COUNT(O6)=0,"",IF(O6=1,(((10^K4)*('[4]Discharge'!N34^N4))/100),((10^K4)*('[4]Discharge'!N34^N4))))))</f>
        <v>21.959481536764173</v>
      </c>
      <c r="O36" s="31"/>
      <c r="P36" s="44"/>
      <c r="Q36" s="4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21.75">
      <c r="A37" s="3"/>
      <c r="B37" s="45">
        <v>25</v>
      </c>
      <c r="C37" s="25">
        <f>IF('[4]Discharge'!C35=0,0,IF(TRIM('[4]Discharge'!C35)="","",IF(COUNT(O6)=0,"",IF(O6=1,(((10^K4)*('[4]Discharge'!C35^N4))/100),((10^K4)*('[4]Discharge'!C35^N4))))))</f>
        <v>0</v>
      </c>
      <c r="D37" s="25">
        <f>IF('[4]Discharge'!D35=0,0,IF(TRIM('[4]Discharge'!D35)="","",IF(COUNT(O6)=0,"",IF(O6=1,(((10^K4)*('[4]Discharge'!D35^N4))/100),((10^K4)*('[4]Discharge'!D35^N4))))))</f>
        <v>0</v>
      </c>
      <c r="E37" s="25">
        <f>IF('[4]Discharge'!E35=0,0,IF(TRIM('[4]Discharge'!E35)="","",IF(COUNT(O6)=0,"",IF(O6=1,(((10^K4)*('[4]Discharge'!E35^N4))/100),((10^K4)*('[4]Discharge'!E35^N4))))))</f>
        <v>423.9275932636846</v>
      </c>
      <c r="F37" s="25">
        <f>IF('[4]Discharge'!F35=0,0,IF(TRIM('[4]Discharge'!F35)="","",IF(COUNT(O6)=0,"",IF(O6=1,(((10^K4)*('[4]Discharge'!F35^N4))/100),((10^K4)*('[4]Discharge'!F35^N4))))))</f>
        <v>3145.318306757138</v>
      </c>
      <c r="G37" s="25">
        <f>IF('[4]Discharge'!G35=0,0,IF(TRIM('[4]Discharge'!G35)="","",IF(COUNT(O6)=0,"",IF(O6=1,(((10^K4)*('[4]Discharge'!G35^N4))/100),((10^K4)*('[4]Discharge'!G35^N4))))))</f>
        <v>2625.854341627626</v>
      </c>
      <c r="H37" s="25">
        <f>IF('[4]Discharge'!H35=0,0,IF(TRIM('[4]Discharge'!H35)="","",IF(COUNT(O6)=0,"",IF(O6=1,(((10^K4)*('[4]Discharge'!H35^N4))/100),((10^K4)*('[4]Discharge'!H35^N4))))))</f>
        <v>4252.792629183797</v>
      </c>
      <c r="I37" s="25">
        <f>IF('[4]Discharge'!I35=0,0,IF(TRIM('[4]Discharge'!I35)="","",IF(COUNT(O6)=0,"",IF(O6=1,(((10^K4)*('[4]Discharge'!I35^N4))/100),((10^K4)*('[4]Discharge'!I35^N4))))))</f>
        <v>832.2572640324723</v>
      </c>
      <c r="J37" s="25">
        <f>IF('[4]Discharge'!J35=0,0,IF(TRIM('[4]Discharge'!J35)="","",IF(COUNT(O6)=0,"",IF(O6=1,(((10^K4)*('[4]Discharge'!J35^N4))/100),((10^K4)*('[4]Discharge'!J35^N4))))))</f>
        <v>700.260849740949</v>
      </c>
      <c r="K37" s="25">
        <f>IF('[4]Discharge'!K35=0,0,IF(TRIM('[4]Discharge'!K35)="","",IF(COUNT(O6)=0,"",IF(O6=1,(((10^K4)*('[4]Discharge'!K35^N4))/100),((10^K4)*('[4]Discharge'!K35^N4))))))</f>
        <v>179.3209416050395</v>
      </c>
      <c r="L37" s="25">
        <f>IF('[4]Discharge'!L35=0,0,IF(TRIM('[4]Discharge'!L35)="","",IF(COUNT(O6)=0,"",IF(O6=1,(((10^K4)*('[4]Discharge'!L35^N4))/100),((10^K4)*('[4]Discharge'!L35^N4))))))</f>
        <v>259.08394186780964</v>
      </c>
      <c r="M37" s="25">
        <f>IF('[4]Discharge'!M35=0,0,IF(TRIM('[4]Discharge'!M35)="","",IF(COUNT(O6)=0,"",IF(O6=1,(((10^K4)*('[4]Discharge'!M35^N4))/100),((10^K4)*('[4]Discharge'!M35^N4))))))</f>
        <v>17.41475385910727</v>
      </c>
      <c r="N37" s="25">
        <f>IF('[4]Discharge'!N35=0,0,IF(TRIM('[4]Discharge'!N35)="","",IF(COUNT(O6)=0,"",IF(O6=1,(((10^K4)*('[4]Discharge'!N35^N4))/100),((10^K4)*('[4]Discharge'!N35^N4))))))</f>
        <v>28.13564683678483</v>
      </c>
      <c r="O37" s="31"/>
      <c r="P37" s="44"/>
      <c r="Q37" s="4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21.75">
      <c r="A38" s="3"/>
      <c r="B38" s="45">
        <v>26</v>
      </c>
      <c r="C38" s="25">
        <f>IF('[4]Discharge'!C36=0,0,IF(TRIM('[4]Discharge'!C36)="","",IF(COUNT(O6)=0,"",IF(O6=1,(((10^K4)*('[4]Discharge'!C36^N4))/100),((10^K4)*('[4]Discharge'!C36^N4))))))</f>
        <v>0</v>
      </c>
      <c r="D38" s="25">
        <f>IF('[4]Discharge'!D36=0,0,IF(TRIM('[4]Discharge'!D36)="","",IF(COUNT(O6)=0,"",IF(O6=1,(((10^K4)*('[4]Discharge'!D36^N4))/100),((10^K4)*('[4]Discharge'!D36^N4))))))</f>
        <v>0</v>
      </c>
      <c r="E38" s="25">
        <f>IF('[4]Discharge'!E36=0,0,IF(TRIM('[4]Discharge'!E36)="","",IF(COUNT(O6)=0,"",IF(O6=1,(((10^K4)*('[4]Discharge'!E36^N4))/100),((10^K4)*('[4]Discharge'!E36^N4))))))</f>
        <v>265.9015950392484</v>
      </c>
      <c r="F38" s="25">
        <f>IF('[4]Discharge'!F36=0,0,IF(TRIM('[4]Discharge'!F36)="","",IF(COUNT(O6)=0,"",IF(O6=1,(((10^K4)*('[4]Discharge'!F36^N4))/100),((10^K4)*('[4]Discharge'!F36^N4))))))</f>
        <v>2635.228996768945</v>
      </c>
      <c r="G38" s="25">
        <f>IF('[4]Discharge'!G36=0,0,IF(TRIM('[4]Discharge'!G36)="","",IF(COUNT(O6)=0,"",IF(O6=1,(((10^K4)*('[4]Discharge'!G36^N4))/100),((10^K4)*('[4]Discharge'!G36^N4))))))</f>
        <v>2569.806458610918</v>
      </c>
      <c r="H38" s="25">
        <f>IF('[4]Discharge'!H36=0,0,IF(TRIM('[4]Discharge'!H36)="","",IF(COUNT(O6)=0,"",IF(O6=1,(((10^K4)*('[4]Discharge'!H36^N4))/100),((10^K4)*('[4]Discharge'!H36^N4))))))</f>
        <v>5504.351918722037</v>
      </c>
      <c r="I38" s="25">
        <f>IF('[4]Discharge'!I36=0,0,IF(TRIM('[4]Discharge'!I36)="","",IF(COUNT(O6)=0,"",IF(O6=1,(((10^K4)*('[4]Discharge'!I36^N4))/100),((10^K4)*('[4]Discharge'!I36^N4))))))</f>
        <v>956.4078556324329</v>
      </c>
      <c r="J38" s="25">
        <f>IF('[4]Discharge'!J36=0,0,IF(TRIM('[4]Discharge'!J36)="","",IF(COUNT(O6)=0,"",IF(O6=1,(((10^K4)*('[4]Discharge'!J36^N4))/100),((10^K4)*('[4]Discharge'!J36^N4))))))</f>
        <v>656.4146319646798</v>
      </c>
      <c r="K38" s="25">
        <f>IF('[4]Discharge'!K36=0,0,IF(TRIM('[4]Discharge'!K36)="","",IF(COUNT(O6)=0,"",IF(O6=1,(((10^K4)*('[4]Discharge'!K36^N4))/100),((10^K4)*('[4]Discharge'!K36^N4))))))</f>
        <v>158.27763543314836</v>
      </c>
      <c r="L38" s="25">
        <f>IF('[4]Discharge'!L36=0,0,IF(TRIM('[4]Discharge'!L36)="","",IF(COUNT(O6)=0,"",IF(O6=1,(((10^K4)*('[4]Discharge'!L36^N4))/100),((10^K4)*('[4]Discharge'!L36^N4))))))</f>
        <v>148.04100325215109</v>
      </c>
      <c r="M38" s="25">
        <f>IF('[4]Discharge'!M36=0,0,IF(TRIM('[4]Discharge'!M36)="","",IF(COUNT(O6)=0,"",IF(O6=1,(((10^K4)*('[4]Discharge'!M36^N4))/100),((10^K4)*('[4]Discharge'!M36^N4))))))</f>
        <v>17.41475385910727</v>
      </c>
      <c r="N38" s="25">
        <f>IF('[4]Discharge'!N36=0,0,IF(TRIM('[4]Discharge'!N36)="","",IF(COUNT(O6)=0,"",IF(O6=1,(((10^K4)*('[4]Discharge'!N36^N4))/100),((10^K4)*('[4]Discharge'!N36^N4))))))</f>
        <v>31.681150557408024</v>
      </c>
      <c r="O38" s="31"/>
      <c r="P38" s="44"/>
      <c r="Q38" s="4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21.75">
      <c r="A39" s="3"/>
      <c r="B39" s="45">
        <v>27</v>
      </c>
      <c r="C39" s="25">
        <f>IF('[4]Discharge'!C37=0,0,IF(TRIM('[4]Discharge'!C37)="","",IF(COUNT(O6)=0,"",IF(O6=1,(((10^K4)*('[4]Discharge'!C37^N4))/100),((10^K4)*('[4]Discharge'!C37^N4))))))</f>
        <v>0</v>
      </c>
      <c r="D39" s="25">
        <f>IF('[4]Discharge'!D37=0,0,IF(TRIM('[4]Discharge'!D37)="","",IF(COUNT(O6)=0,"",IF(O6=1,(((10^K4)*('[4]Discharge'!D37^N4))/100),((10^K4)*('[4]Discharge'!D37^N4))))))</f>
        <v>0</v>
      </c>
      <c r="E39" s="25">
        <f>IF('[4]Discharge'!E37=0,0,IF(TRIM('[4]Discharge'!E37)="","",IF(COUNT(O6)=0,"",IF(O6=1,(((10^K4)*('[4]Discharge'!E37^N4))/100),((10^K4)*('[4]Discharge'!E37^N4))))))</f>
        <v>1021.1818354077941</v>
      </c>
      <c r="F39" s="25">
        <f>IF('[4]Discharge'!F37=0,0,IF(TRIM('[4]Discharge'!F37)="","",IF(COUNT(O6)=0,"",IF(O6=1,(((10^K4)*('[4]Discharge'!F37^N4))/100),((10^K4)*('[4]Discharge'!F37^N4))))))</f>
        <v>1364.2355861731253</v>
      </c>
      <c r="G39" s="25">
        <f>IF('[4]Discharge'!G37=0,0,IF(TRIM('[4]Discharge'!G37)="","",IF(COUNT(O6)=0,"",IF(O6=1,(((10^K4)*('[4]Discharge'!G37^N4))/100),((10^K4)*('[4]Discharge'!G37^N4))))))</f>
        <v>3626.094217788724</v>
      </c>
      <c r="H39" s="25">
        <f>IF('[4]Discharge'!H37=0,0,IF(TRIM('[4]Discharge'!H37)="","",IF(COUNT(O6)=0,"",IF(O6=1,(((10^K4)*('[4]Discharge'!H37^N4))/100),((10^K4)*('[4]Discharge'!H37^N4))))))</f>
        <v>5594.174148480578</v>
      </c>
      <c r="I39" s="25">
        <f>IF('[4]Discharge'!I37=0,0,IF(TRIM('[4]Discharge'!I37)="","",IF(COUNT(O6)=0,"",IF(O6=1,(((10^K4)*('[4]Discharge'!I37^N4))/100),((10^K4)*('[4]Discharge'!I37^N4))))))</f>
        <v>1959.5680253514336</v>
      </c>
      <c r="J39" s="25">
        <f>IF('[4]Discharge'!J37=0,0,IF(TRIM('[4]Discharge'!J37)="","",IF(COUNT(O6)=0,"",IF(O6=1,(((10^K4)*('[4]Discharge'!J37^N4))/100),((10^K4)*('[4]Discharge'!J37^N4))))))</f>
        <v>646.1695073671796</v>
      </c>
      <c r="K39" s="25">
        <f>IF('[4]Discharge'!K37=0,0,IF(TRIM('[4]Discharge'!K37)="","",IF(COUNT(O6)=0,"",IF(O6=1,(((10^K4)*('[4]Discharge'!K37^N4))/100),((10^K4)*('[4]Discharge'!K37^N4))))))</f>
        <v>130.256150529333</v>
      </c>
      <c r="L39" s="25">
        <f>IF('[4]Discharge'!L37=0,0,IF(TRIM('[4]Discharge'!L37)="","",IF(COUNT(O6)=0,"",IF(O6=1,(((10^K4)*('[4]Discharge'!L37^N4))/100),((10^K4)*('[4]Discharge'!L37^N4))))))</f>
        <v>130.256150529333</v>
      </c>
      <c r="M39" s="25">
        <f>IF('[4]Discharge'!M37=0,0,IF(TRIM('[4]Discharge'!M37)="","",IF(COUNT(O6)=0,"",IF(O6=1,(((10^K4)*('[4]Discharge'!M37^N4))/100),((10^K4)*('[4]Discharge'!M37^N4))))))</f>
        <v>17.41475385910727</v>
      </c>
      <c r="N39" s="25">
        <f>IF('[4]Discharge'!N37=0,0,IF(TRIM('[4]Discharge'!N37)="","",IF(COUNT(O6)=0,"",IF(O6=1,(((10^K4)*('[4]Discharge'!N37^N4))/100),((10^K4)*('[4]Discharge'!N37^N4))))))</f>
        <v>24.71290750023037</v>
      </c>
      <c r="O39" s="31"/>
      <c r="P39" s="44"/>
      <c r="Q39" s="4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21.75">
      <c r="A40" s="3"/>
      <c r="B40" s="45">
        <v>28</v>
      </c>
      <c r="C40" s="25">
        <f>IF('[4]Discharge'!C38=0,0,IF(TRIM('[4]Discharge'!C38)="","",IF(COUNT(O6)=0,"",IF(O6=1,(((10^K4)*('[4]Discharge'!C38^N4))/100),((10^K4)*('[4]Discharge'!C38^N4))))))</f>
        <v>0</v>
      </c>
      <c r="D40" s="25">
        <f>IF('[4]Discharge'!D38=0,0,IF(TRIM('[4]Discharge'!D38)="","",IF(COUNT(O6)=0,"",IF(O6=1,(((10^K4)*('[4]Discharge'!D38^N4))/100),((10^K4)*('[4]Discharge'!D38^N4))))))</f>
        <v>0</v>
      </c>
      <c r="E40" s="25">
        <f>IF('[4]Discharge'!E38=0,0,IF(TRIM('[4]Discharge'!E38)="","",IF(COUNT(O6)=0,"",IF(O6=1,(((10^K4)*('[4]Discharge'!E38^N4))/100),((10^K4)*('[4]Discharge'!E38^N4))))))</f>
        <v>833.1023447720768</v>
      </c>
      <c r="F40" s="25">
        <f>IF('[4]Discharge'!F38=0,0,IF(TRIM('[4]Discharge'!F38)="","",IF(COUNT(O6)=0,"",IF(O6=1,(((10^K4)*('[4]Discharge'!F38^N4))/100),((10^K4)*('[4]Discharge'!F38^N4))))))</f>
        <v>902.3539073811774</v>
      </c>
      <c r="G40" s="25">
        <f>IF('[4]Discharge'!G38=0,0,IF(TRIM('[4]Discharge'!G38)="","",IF(COUNT(O6)=0,"",IF(O6=1,(((10^K4)*('[4]Discharge'!G38^N4))/100),((10^K4)*('[4]Discharge'!G38^N4))))))</f>
        <v>3929.985136980275</v>
      </c>
      <c r="H40" s="25">
        <f>IF('[4]Discharge'!H38=0,0,IF(TRIM('[4]Discharge'!H38)="","",IF(COUNT(O6)=0,"",IF(O6=1,(((10^K4)*('[4]Discharge'!H38^N4))/100),((10^K4)*('[4]Discharge'!H38^N4))))))</f>
        <v>6003.429011709576</v>
      </c>
      <c r="I40" s="25">
        <f>IF('[4]Discharge'!I38=0,0,IF(TRIM('[4]Discharge'!I38)="","",IF(COUNT(O6)=0,"",IF(O6=1,(((10^K4)*('[4]Discharge'!I38^N4))/100),((10^K4)*('[4]Discharge'!I38^N4))))))</f>
        <v>1562.5701822080514</v>
      </c>
      <c r="J40" s="25">
        <f>IF('[4]Discharge'!J38=0,0,IF(TRIM('[4]Discharge'!J38)="","",IF(COUNT(O6)=0,"",IF(O6=1,(((10^K4)*('[4]Discharge'!J38^N4))/100),((10^K4)*('[4]Discharge'!J38^N4))))))</f>
        <v>635.9703386180016</v>
      </c>
      <c r="K40" s="25">
        <f>IF('[4]Discharge'!K38=0,0,IF(TRIM('[4]Discharge'!K38)="","",IF(COUNT(O6)=0,"",IF(O6=1,(((10^K4)*('[4]Discharge'!K38^N4))/100),((10^K4)*('[4]Discharge'!K38^N4))))))</f>
        <v>130.256150529333</v>
      </c>
      <c r="L40" s="25">
        <f>IF('[4]Discharge'!L38=0,0,IF(TRIM('[4]Discharge'!L38)="","",IF(COUNT(O6)=0,"",IF(O6=1,(((10^K4)*('[4]Discharge'!L38^N4))/100),((10^K4)*('[4]Discharge'!L38^N4))))))</f>
        <v>130.256150529333</v>
      </c>
      <c r="M40" s="25">
        <f>IF('[4]Discharge'!M38=0,0,IF(TRIM('[4]Discharge'!M38)="","",IF(COUNT(O6)=0,"",IF(O6=1,(((10^K4)*('[4]Discharge'!M38^N4))/100),((10^K4)*('[4]Discharge'!M38^N4))))))</f>
        <v>17.41475385910727</v>
      </c>
      <c r="N40" s="25">
        <f>IF('[4]Discharge'!N38=0,0,IF(TRIM('[4]Discharge'!N38)="","",IF(COUNT(O6)=0,"",IF(O6=1,(((10^K4)*('[4]Discharge'!N38^N4))/100),((10^K4)*('[4]Discharge'!N38^N4))))))</f>
        <v>19.475113748689743</v>
      </c>
      <c r="O40" s="31"/>
      <c r="P40" s="44"/>
      <c r="Q40" s="4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21.75">
      <c r="A41" s="3"/>
      <c r="B41" s="45">
        <v>29</v>
      </c>
      <c r="C41" s="25">
        <f>IF('[4]Discharge'!C39=0,0,IF(TRIM('[4]Discharge'!C39)="","",IF(COUNT(O6)=0,"",IF(O6=1,(((10^K4)*('[4]Discharge'!C39^N4))/100),((10^K4)*('[4]Discharge'!C39^N4))))))</f>
        <v>0</v>
      </c>
      <c r="D41" s="25">
        <f>IF('[4]Discharge'!D39=0,0,IF(TRIM('[4]Discharge'!D39)="","",IF(COUNT(O6)=0,"",IF(O6=1,(((10^K4)*('[4]Discharge'!D39^N4))/100),((10^K4)*('[4]Discharge'!D39^N4))))))</f>
        <v>0</v>
      </c>
      <c r="E41" s="25">
        <f>IF('[4]Discharge'!E39=0,0,IF(TRIM('[4]Discharge'!E39)="","",IF(COUNT(O6)=0,"",IF(O6=1,(((10^K4)*('[4]Discharge'!E39^N4))/100),((10^K4)*('[4]Discharge'!E39^N4))))))</f>
        <v>298.2019782535794</v>
      </c>
      <c r="F41" s="25">
        <f>IF('[4]Discharge'!F39=0,0,IF(TRIM('[4]Discharge'!F39)="","",IF(COUNT(O6)=0,"",IF(O6=1,(((10^K4)*('[4]Discharge'!F39^N4))/100),((10^K4)*('[4]Discharge'!F39^N4))))))</f>
        <v>656.4146319646798</v>
      </c>
      <c r="G41" s="25">
        <f>IF('[4]Discharge'!G39=0,0,IF(TRIM('[4]Discharge'!G39)="","",IF(COUNT(O6)=0,"",IF(O6=1,(((10^K4)*('[4]Discharge'!G39^N4))/100),((10^K4)*('[4]Discharge'!G39^N4))))))</f>
        <v>3895.8778514149244</v>
      </c>
      <c r="H41" s="25">
        <f>IF('[4]Discharge'!H39=0,0,IF(TRIM('[4]Discharge'!H39)="","",IF(COUNT(O6)=0,"",IF(O6=1,(((10^K4)*('[4]Discharge'!H39^N4))/100),((10^K4)*('[4]Discharge'!H39^N4))))))</f>
        <v>4001.092435882465</v>
      </c>
      <c r="I41" s="25">
        <f>IF('[4]Discharge'!I39=0,0,IF(TRIM('[4]Discharge'!I39)="","",IF(COUNT(O6)=0,"",IF(O6=1,(((10^K4)*('[4]Discharge'!I39^N4))/100),((10^K4)*('[4]Discharge'!I39^N4))))))</f>
        <v>2134.1395821194824</v>
      </c>
      <c r="J41" s="25">
        <f>IF('[4]Discharge'!J39=0,0,IF(TRIM('[4]Discharge'!J39)="","",IF(COUNT(O6)=0,"",IF(O6=1,(((10^K4)*('[4]Discharge'!J39^N4))/100),((10^K4)*('[4]Discharge'!J39^N4))))))</f>
        <v>656.4146319646798</v>
      </c>
      <c r="K41" s="25">
        <f>IF('[4]Discharge'!K39=0,0,IF(TRIM('[4]Discharge'!K39)="","",IF(COUNT(O6)=0,"",IF(O6=1,(((10^K4)*('[4]Discharge'!K39^N4))/100),((10^K4)*('[4]Discharge'!K39^N4))))))</f>
        <v>130.256150529333</v>
      </c>
      <c r="L41" s="25">
        <f>IF('[4]Discharge'!L39=0,0,IF(TRIM('[4]Discharge'!L39)="","",IF(COUNT(O6)=0,"",IF(O6=1,(((10^K4)*('[4]Discharge'!L39^N4))/100),((10^K4)*('[4]Discharge'!L39^N4))))))</f>
        <v>113.80827234564467</v>
      </c>
      <c r="M41" s="25">
        <f>IF('[4]Discharge'!M39=0,0,IF(TRIM('[4]Discharge'!M39)="","",IF(COUNT(O6)=0,"",IF(O6=1,(((10^K4)*('[4]Discharge'!M39^N4))/100),((10^K4)*('[4]Discharge'!M39^N4))))))</f>
      </c>
      <c r="N41" s="25">
        <f>IF('[4]Discharge'!N39=0,0,IF(TRIM('[4]Discharge'!N39)="","",IF(COUNT(O6)=0,"",IF(O6=1,(((10^K4)*('[4]Discharge'!N39^N4))/100),((10^K4)*('[4]Discharge'!N39^N4))))))</f>
        <v>13.49898577754569</v>
      </c>
      <c r="O41" s="31"/>
      <c r="P41" s="44"/>
      <c r="Q41" s="4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21.75">
      <c r="A42" s="3"/>
      <c r="B42" s="45">
        <v>30</v>
      </c>
      <c r="C42" s="25">
        <f>IF('[4]Discharge'!C40=0,0,IF(TRIM('[4]Discharge'!C40)="","",IF(COUNT(O6)=0,"",IF(O6=1,(((10^K4)*('[4]Discharge'!C40^N4))/100),((10^K4)*('[4]Discharge'!C40^N4))))))</f>
        <v>0</v>
      </c>
      <c r="D42" s="25">
        <f>IF('[4]Discharge'!D40=0,0,IF(TRIM('[4]Discharge'!D40)="","",IF(COUNT(O6)=0,"",IF(O6=1,(((10^K4)*('[4]Discharge'!D40^N4))/100),((10^K4)*('[4]Discharge'!D40^N4))))))</f>
        <v>0</v>
      </c>
      <c r="E42" s="25">
        <f>IF('[4]Discharge'!E40=0,0,IF(TRIM('[4]Discharge'!E40)="","",IF(COUNT(O6)=0,"",IF(O6=1,(((10^K4)*('[4]Discharge'!E40^N4))/100),((10^K4)*('[4]Discharge'!E40^N4))))))</f>
        <v>325.04282802676045</v>
      </c>
      <c r="F42" s="25">
        <f>IF('[4]Discharge'!F40=0,0,IF(TRIM('[4]Discharge'!F40)="","",IF(COUNT(O6)=0,"",IF(O6=1,(((10^K4)*('[4]Discharge'!F40^N4))/100),((10^K4)*('[4]Discharge'!F40^N4))))))</f>
        <v>1107.2532001309808</v>
      </c>
      <c r="G42" s="25">
        <f>IF('[4]Discharge'!G40=0,0,IF(TRIM('[4]Discharge'!G40)="","",IF(COUNT(O6)=0,"",IF(O6=1,(((10^K4)*('[4]Discharge'!G40^N4))/100),((10^K4)*('[4]Discharge'!G40^N4))))))</f>
        <v>4656.982590121439</v>
      </c>
      <c r="H42" s="25">
        <f>IF('[4]Discharge'!H40=0,0,IF(TRIM('[4]Discharge'!H40)="","",IF(COUNT(O6)=0,"",IF(O6=1,(((10^K4)*('[4]Discharge'!H40^N4))/100),((10^K4)*('[4]Discharge'!H40^N4))))))</f>
        <v>3115.768621714416</v>
      </c>
      <c r="I42" s="25">
        <f>IF('[4]Discharge'!I40=0,0,IF(TRIM('[4]Discharge'!I40)="","",IF(COUNT(O6)=0,"",IF(O6=1,(((10^K4)*('[4]Discharge'!I40^N4))/100),((10^K4)*('[4]Discharge'!I40^N4))))))</f>
        <v>3174.947096118585</v>
      </c>
      <c r="J42" s="25">
        <f>IF('[4]Discharge'!J40=0,0,IF(TRIM('[4]Discharge'!J40)="","",IF(COUNT(O6)=0,"",IF(O6=1,(((10^K4)*('[4]Discharge'!J40^N4))/100),((10^K4)*('[4]Discharge'!J40^N4))))))</f>
        <v>656.4146319646798</v>
      </c>
      <c r="K42" s="25">
        <f>IF('[4]Discharge'!K40=0,0,IF(TRIM('[4]Discharge'!K40)="","",IF(COUNT(O6)=0,"",IF(O6=1,(((10^K4)*('[4]Discharge'!K40^N4))/100),((10^K4)*('[4]Discharge'!K40^N4))))))</f>
        <v>130.256150529333</v>
      </c>
      <c r="L42" s="25">
        <f>IF('[4]Discharge'!L40=0,0,IF(TRIM('[4]Discharge'!L40)="","",IF(COUNT(O6)=0,"",IF(O6=1,(((10^K4)*('[4]Discharge'!L40^N4))/100),((10^K4)*('[4]Discharge'!L40^N4))))))</f>
        <v>70.04904117191455</v>
      </c>
      <c r="M42" s="25"/>
      <c r="N42" s="25">
        <f>IF('[4]Discharge'!N40=0,0,IF(TRIM('[4]Discharge'!N40)="","",IF(COUNT(O6)=0,"",IF(O6=1,(((10^K4)*('[4]Discharge'!N40^N4))/100),((10^K4)*('[4]Discharge'!N40^N4))))))</f>
        <v>71.7274929187952</v>
      </c>
      <c r="O42" s="31"/>
      <c r="P42" s="44"/>
      <c r="Q42" s="4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21.75">
      <c r="A43" s="3"/>
      <c r="B43" s="45">
        <v>31</v>
      </c>
      <c r="C43" s="25"/>
      <c r="D43" s="25">
        <f>IF('[4]Discharge'!D41=0,0,IF(TRIM('[4]Discharge'!D41)="","",IF(COUNT(O6)=0,"",IF(O6=1,(((10^K4)*('[4]Discharge'!D41^N4))/100),((10^K4)*('[4]Discharge'!D41^N4))))))</f>
        <v>0</v>
      </c>
      <c r="E43" s="25"/>
      <c r="F43" s="25">
        <f>IF('[4]Discharge'!F41=0,0,IF(TRIM('[4]Discharge'!F41)="","",IF(COUNT(O6)=0,"",IF(O6=1,(((10^K4)*('[4]Discharge'!F41^N4))/100),((10^K4)*('[4]Discharge'!F41^N4))))))</f>
        <v>1705.8523148922336</v>
      </c>
      <c r="G43" s="25">
        <f>IF('[4]Discharge'!G41=0,0,IF(TRIM('[4]Discharge'!G41)="","",IF(COUNT(O6)=0,"",IF(O6=1,(((10^K4)*('[4]Discharge'!G41^N4))/100),((10^K4)*('[4]Discharge'!G41^N4))))))</f>
        <v>4508.800218061486</v>
      </c>
      <c r="H43" s="25"/>
      <c r="I43" s="25">
        <f>IF('[4]Discharge'!I41=0,0,IF(TRIM('[4]Discharge'!I41)="","",IF(COUNT(O6)=0,"",IF(O6=1,(((10^K4)*('[4]Discharge'!I41^N4))/100),((10^K4)*('[4]Discharge'!I41^N4))))))</f>
        <v>3086.298363949721</v>
      </c>
      <c r="J43" s="25"/>
      <c r="K43" s="25">
        <f>IF('[4]Discharge'!K41=0,0,IF(TRIM('[4]Discharge'!K41)="","",IF(COUNT(O6)=0,"",IF(O6=1,(((10^K4)*('[4]Discharge'!K41^N4))/100),((10^K4)*('[4]Discharge'!K41^N4))))))</f>
        <v>130.256150529333</v>
      </c>
      <c r="L43" s="25">
        <f>IF(TRIM('[4]Discharge'!L41)="","",IF(COUNT(O6)=0,"",IF(O6=1,(((10^K4)*('[4]Discharge'!L41^N4))/100),((10^K4)*('[4]Discharge'!L41^N4)))))</f>
        <v>7.930177183141808</v>
      </c>
      <c r="M43" s="25"/>
      <c r="N43" s="29">
        <f>IF('[4]Discharge'!N41=0,0,IF(TRIM('[4]Discharge'!N41)="","",IF(COUNT(O6)=0,"",IF(O6=1,(((10^K4)*('[4]Discharge'!N41^N4))/100),((10^K4)*('[4]Discharge'!N41^N4))))))</f>
        <v>32.88918120005842</v>
      </c>
      <c r="O43" s="31"/>
      <c r="P43" s="44"/>
      <c r="Q43" s="4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21.75">
      <c r="A44" s="3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50"/>
      <c r="Q44" s="4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21.75">
      <c r="A45" s="3"/>
      <c r="B45" s="46" t="s">
        <v>28</v>
      </c>
      <c r="C45" s="25">
        <f>IF(COUNT(C11:C43)=0,"",SUM(C11:C43))</f>
        <v>0</v>
      </c>
      <c r="D45" s="25">
        <f aca="true" t="shared" si="0" ref="D45:M45">IF(COUNT(D11:D43)=0,"",SUM(D11:D43))</f>
        <v>0</v>
      </c>
      <c r="E45" s="25">
        <f t="shared" si="0"/>
        <v>4665.970501616847</v>
      </c>
      <c r="F45" s="25">
        <f t="shared" si="0"/>
        <v>25379.941213114664</v>
      </c>
      <c r="G45" s="25">
        <f t="shared" si="0"/>
        <v>54320.362369549286</v>
      </c>
      <c r="H45" s="25">
        <f t="shared" si="0"/>
        <v>200108.3195963547</v>
      </c>
      <c r="I45" s="25">
        <f t="shared" si="0"/>
        <v>75363.56369534695</v>
      </c>
      <c r="J45" s="25">
        <f t="shared" si="0"/>
        <v>50003.0731092709</v>
      </c>
      <c r="K45" s="25">
        <f t="shared" si="0"/>
        <v>8652.831199180173</v>
      </c>
      <c r="L45" s="25">
        <f t="shared" si="0"/>
        <v>5536.948993186517</v>
      </c>
      <c r="M45" s="25">
        <f t="shared" si="0"/>
        <v>302.73843462955796</v>
      </c>
      <c r="N45" s="25">
        <f>IF(COUNT(N11:N43)=0,"",SUM(N11:N43))</f>
        <v>466.8343413198069</v>
      </c>
      <c r="O45" s="32">
        <f>IF(COUNT(C45:N45)=0,"",SUM(C45:N45))</f>
        <v>424800.5834535694</v>
      </c>
      <c r="P45" s="51" t="s">
        <v>29</v>
      </c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1.75">
      <c r="A46" s="3"/>
      <c r="B46" s="46" t="s">
        <v>30</v>
      </c>
      <c r="C46" s="25">
        <f>IF(COUNT(C11:C43)=0,"",AVERAGE(C11:C43))</f>
        <v>0</v>
      </c>
      <c r="D46" s="25">
        <f aca="true" t="shared" si="1" ref="D46:N46">IF(COUNT(D11:D43)=0,"",AVERAGE(D11:D43))</f>
        <v>0</v>
      </c>
      <c r="E46" s="25">
        <f t="shared" si="1"/>
        <v>155.5323500538949</v>
      </c>
      <c r="F46" s="25">
        <f t="shared" si="1"/>
        <v>818.707781068215</v>
      </c>
      <c r="G46" s="25">
        <f t="shared" si="1"/>
        <v>1752.2697538564287</v>
      </c>
      <c r="H46" s="25">
        <f t="shared" si="1"/>
        <v>6670.27731987849</v>
      </c>
      <c r="I46" s="25">
        <f t="shared" si="1"/>
        <v>2431.0826998499015</v>
      </c>
      <c r="J46" s="25">
        <f t="shared" si="1"/>
        <v>1666.7691036423635</v>
      </c>
      <c r="K46" s="25">
        <f t="shared" si="1"/>
        <v>279.12358707032814</v>
      </c>
      <c r="L46" s="25">
        <f t="shared" si="1"/>
        <v>178.61125784472637</v>
      </c>
      <c r="M46" s="25">
        <f t="shared" si="1"/>
        <v>10.812086951055642</v>
      </c>
      <c r="N46" s="25">
        <f t="shared" si="1"/>
        <v>15.059172300638933</v>
      </c>
      <c r="O46" s="31">
        <f>IF(COUNT(C46:N46)=0,"",SUM(C46:N46))</f>
        <v>13978.24511251604</v>
      </c>
      <c r="P46" s="44"/>
      <c r="Q46" s="4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1.75">
      <c r="A47" s="3"/>
      <c r="B47" s="46" t="s">
        <v>31</v>
      </c>
      <c r="C47" s="25">
        <f>IF(COUNT(C11:C43)=0,"",MAX(C11:C43))</f>
        <v>0</v>
      </c>
      <c r="D47" s="25">
        <f aca="true" t="shared" si="2" ref="D47:N47">IF(COUNT(D11:D43)=0,"",MAX(D11:D43))</f>
        <v>0</v>
      </c>
      <c r="E47" s="25">
        <f t="shared" si="2"/>
        <v>1021.1818354077941</v>
      </c>
      <c r="F47" s="25">
        <f t="shared" si="2"/>
        <v>3145.318306757138</v>
      </c>
      <c r="G47" s="25">
        <f t="shared" si="2"/>
        <v>4656.982590121439</v>
      </c>
      <c r="H47" s="25">
        <f t="shared" si="2"/>
        <v>18504.712273191777</v>
      </c>
      <c r="I47" s="25">
        <f t="shared" si="2"/>
        <v>4823.214899795294</v>
      </c>
      <c r="J47" s="25">
        <f t="shared" si="2"/>
        <v>6280.774112887571</v>
      </c>
      <c r="K47" s="25">
        <f t="shared" si="2"/>
        <v>536.5789490609944</v>
      </c>
      <c r="L47" s="25">
        <f t="shared" si="2"/>
        <v>546.300110204662</v>
      </c>
      <c r="M47" s="25">
        <f t="shared" si="2"/>
        <v>20.884390001660158</v>
      </c>
      <c r="N47" s="25">
        <f t="shared" si="2"/>
        <v>71.7274929187952</v>
      </c>
      <c r="O47" s="31">
        <f>IF(COUNT(C47:N47)=0,"",MAX(C47:N47))</f>
        <v>18504.712273191777</v>
      </c>
      <c r="P47" s="44"/>
      <c r="Q47" s="4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21.75">
      <c r="A48" s="3"/>
      <c r="B48" s="46" t="s">
        <v>32</v>
      </c>
      <c r="C48" s="25">
        <f>IF(COUNT(C11:C43)=0,"",MIN(C11:C43))</f>
        <v>0</v>
      </c>
      <c r="D48" s="25">
        <f aca="true" t="shared" si="3" ref="D48:N48">IF(COUNT(D11:D43)=0,"",MIN(D11:D43))</f>
        <v>0</v>
      </c>
      <c r="E48" s="25">
        <f t="shared" si="3"/>
        <v>0</v>
      </c>
      <c r="F48" s="25">
        <f t="shared" si="3"/>
        <v>57.672687821028</v>
      </c>
      <c r="G48" s="25">
        <f t="shared" si="3"/>
        <v>182.82661457420366</v>
      </c>
      <c r="H48" s="25">
        <f t="shared" si="3"/>
        <v>1269.8992027200077</v>
      </c>
      <c r="I48" s="25">
        <f t="shared" si="3"/>
        <v>832.2572640324723</v>
      </c>
      <c r="J48" s="25">
        <f t="shared" si="3"/>
        <v>635.9703386180016</v>
      </c>
      <c r="K48" s="25">
        <f t="shared" si="3"/>
        <v>130.256150529333</v>
      </c>
      <c r="L48" s="25">
        <f t="shared" si="3"/>
        <v>7.930177183141808</v>
      </c>
      <c r="M48" s="25">
        <f t="shared" si="3"/>
        <v>5.125806834680782</v>
      </c>
      <c r="N48" s="25">
        <f t="shared" si="3"/>
        <v>0.34345062680896177</v>
      </c>
      <c r="O48" s="31">
        <f>IF(COUNT(C48:N48)=0,"",MIN(C48:N48))</f>
        <v>0</v>
      </c>
      <c r="P48" s="44"/>
      <c r="Q48" s="4"/>
      <c r="R48" s="3"/>
      <c r="S48" s="3"/>
      <c r="T48" s="3"/>
      <c r="U48" s="3"/>
      <c r="V48" s="3"/>
      <c r="W48" s="3"/>
      <c r="X48" s="3"/>
      <c r="Y48" s="3"/>
      <c r="Z48" s="3"/>
      <c r="AA48" s="3"/>
    </row>
  </sheetData>
  <sheetProtection/>
  <mergeCells count="13"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zoomScalePageLayoutView="0" workbookViewId="0" topLeftCell="A31">
      <selection activeCell="B50" sqref="B50"/>
    </sheetView>
  </sheetViews>
  <sheetFormatPr defaultColWidth="9.140625" defaultRowHeight="21.75"/>
  <cols>
    <col min="1" max="1" width="7.421875" style="3" customWidth="1"/>
    <col min="2" max="2" width="8.28125" style="3" customWidth="1"/>
    <col min="3" max="15" width="9.140625" style="3" customWidth="1"/>
    <col min="16" max="16" width="3.7109375" style="3" customWidth="1"/>
    <col min="17" max="17" width="8.140625" style="3" customWidth="1"/>
    <col min="18" max="18" width="6.7109375" style="3" hidden="1" customWidth="1"/>
    <col min="19" max="19" width="7.28125" style="3" hidden="1" customWidth="1"/>
    <col min="20" max="26" width="0" style="3" hidden="1" customWidth="1"/>
    <col min="27" max="16384" width="9.140625" style="3" customWidth="1"/>
  </cols>
  <sheetData>
    <row r="1" spans="1:25" ht="16.5" customHeight="1">
      <c r="A1" s="86" t="s">
        <v>0</v>
      </c>
      <c r="B1" s="87"/>
      <c r="C1" s="88" t="str">
        <f>'[5]c-form'!AG4</f>
        <v>Ban Pac,  Chom Thong, Chiang Mai,P.73A</v>
      </c>
      <c r="D1" s="88"/>
      <c r="E1" s="88"/>
      <c r="F1" s="88"/>
      <c r="G1" s="88"/>
      <c r="H1" s="88"/>
      <c r="I1" s="88"/>
      <c r="J1" s="88"/>
      <c r="K1" s="2"/>
      <c r="M1" s="86" t="s">
        <v>1</v>
      </c>
      <c r="N1" s="87"/>
      <c r="Y1" s="4" t="str">
        <f>name</f>
        <v>P.4A</v>
      </c>
    </row>
    <row r="2" spans="1:25" ht="16.5" customHeight="1">
      <c r="A2" s="86" t="s">
        <v>2</v>
      </c>
      <c r="B2" s="87"/>
      <c r="C2" s="88" t="str">
        <f>'[5]c-form'!AG3</f>
        <v>Nam   Ping</v>
      </c>
      <c r="D2" s="88"/>
      <c r="E2" s="88"/>
      <c r="F2" s="88"/>
      <c r="G2" s="88"/>
      <c r="H2" s="5"/>
      <c r="I2" s="5"/>
      <c r="J2" s="5"/>
      <c r="K2" s="2"/>
      <c r="M2" s="6" t="s">
        <v>3</v>
      </c>
      <c r="N2" s="7"/>
      <c r="Y2" s="4">
        <f>FIND(".",Y1)</f>
        <v>2</v>
      </c>
    </row>
    <row r="3" spans="1:25" ht="16.5" customHeight="1">
      <c r="A3" s="1" t="s">
        <v>4</v>
      </c>
      <c r="B3" s="1"/>
      <c r="C3" s="88" t="str">
        <f>'[5]c-form'!AH3</f>
        <v>Ping</v>
      </c>
      <c r="D3" s="88"/>
      <c r="E3" s="88"/>
      <c r="F3" s="88"/>
      <c r="G3" s="88"/>
      <c r="H3" s="5"/>
      <c r="I3" s="5"/>
      <c r="J3" s="5"/>
      <c r="K3" s="2"/>
      <c r="M3" s="86" t="s">
        <v>5</v>
      </c>
      <c r="N3" s="86"/>
      <c r="Y3" s="4" t="str">
        <f>LEFT(Y1,Y2-1)&amp;RIGHT(Y1,Y2)</f>
        <v>P4A</v>
      </c>
    </row>
    <row r="4" spans="1:25" ht="16.5" customHeight="1">
      <c r="A4" s="6" t="s">
        <v>6</v>
      </c>
      <c r="B4" s="8"/>
      <c r="C4" s="89" t="str">
        <f>'[5]c-form'!AI3</f>
        <v>Ping</v>
      </c>
      <c r="D4" s="89"/>
      <c r="E4" s="89"/>
      <c r="F4" s="89"/>
      <c r="G4" s="89"/>
      <c r="J4" s="10" t="s">
        <v>7</v>
      </c>
      <c r="K4" s="90">
        <v>0.2357808703</v>
      </c>
      <c r="L4" s="91"/>
      <c r="M4" s="11" t="s">
        <v>8</v>
      </c>
      <c r="N4" s="92">
        <v>1.268</v>
      </c>
      <c r="O4" s="93"/>
      <c r="Y4" s="4">
        <f>IF(TRIM('[5]c-form'!C7)="","",'[5]c-form'!C7)</f>
        <v>2017</v>
      </c>
    </row>
    <row r="5" spans="1:17" ht="16.5" customHeight="1">
      <c r="A5" s="6"/>
      <c r="B5" s="8"/>
      <c r="C5" s="9"/>
      <c r="D5" s="9"/>
      <c r="E5" s="9"/>
      <c r="F5" s="9"/>
      <c r="G5" s="9"/>
      <c r="J5" s="94" t="s">
        <v>9</v>
      </c>
      <c r="K5" s="95"/>
      <c r="L5" s="12">
        <v>2017</v>
      </c>
      <c r="M5" s="13" t="s">
        <v>10</v>
      </c>
      <c r="N5" s="12">
        <v>2018</v>
      </c>
      <c r="O5" s="14" t="s">
        <v>11</v>
      </c>
      <c r="P5" s="15">
        <v>34</v>
      </c>
      <c r="Q5" s="16" t="s">
        <v>12</v>
      </c>
    </row>
    <row r="6" spans="1:15" ht="16.5" customHeight="1">
      <c r="A6" s="6"/>
      <c r="B6" s="8"/>
      <c r="C6" s="9"/>
      <c r="D6" s="9"/>
      <c r="E6" s="9"/>
      <c r="F6" s="9"/>
      <c r="G6" s="9"/>
      <c r="H6" s="86" t="str">
        <f>IF(TRIM('[5]c-form'!AJ3)&lt;&gt;"","Water  Year   "&amp;'[5]c-form'!AJ3,"Water  Year   ")</f>
        <v>Water  Year   2017</v>
      </c>
      <c r="I6" s="86"/>
      <c r="J6" s="17"/>
      <c r="N6" s="18" t="s">
        <v>13</v>
      </c>
      <c r="O6" s="19">
        <v>1</v>
      </c>
    </row>
    <row r="7" spans="2:15" ht="16.5" customHeight="1">
      <c r="B7" s="96" t="str">
        <f>IF(TRIM('[5]c-form'!AJ3)&lt;&gt;"","Suspended Sediment, in Hundred Tons per Day, Water Year April 1, "&amp;'[5]c-form'!AJ3&amp;" to March 31,  "&amp;'[5]c-form'!AJ3+1,"Suspended Sediment, in Hundred Tons per Day, Water Year April 1,         to March 31,  ")</f>
        <v>Suspended Sediment, in Hundred Tons per Day, Water Year April 1, 2017 to March 31,  2018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2:11" ht="4.5" customHeight="1">
      <c r="B8" s="20"/>
      <c r="C8" s="2"/>
      <c r="D8" s="2"/>
      <c r="E8" s="2"/>
      <c r="F8" s="2"/>
      <c r="G8" s="2"/>
      <c r="H8" s="2"/>
      <c r="I8" s="2"/>
      <c r="J8" s="2"/>
      <c r="K8" s="2"/>
    </row>
    <row r="9" spans="2:16" s="21" customFormat="1" ht="16.5" customHeight="1">
      <c r="B9" s="22" t="s">
        <v>14</v>
      </c>
      <c r="C9" s="23" t="s">
        <v>15</v>
      </c>
      <c r="D9" s="23" t="s">
        <v>16</v>
      </c>
      <c r="E9" s="23" t="s">
        <v>17</v>
      </c>
      <c r="F9" s="23" t="s">
        <v>18</v>
      </c>
      <c r="G9" s="23" t="s">
        <v>19</v>
      </c>
      <c r="H9" s="23" t="s">
        <v>20</v>
      </c>
      <c r="I9" s="23" t="s">
        <v>21</v>
      </c>
      <c r="J9" s="23" t="s">
        <v>22</v>
      </c>
      <c r="K9" s="23" t="s">
        <v>23</v>
      </c>
      <c r="L9" s="23" t="s">
        <v>24</v>
      </c>
      <c r="M9" s="23" t="s">
        <v>25</v>
      </c>
      <c r="N9" s="23" t="s">
        <v>26</v>
      </c>
      <c r="O9" s="98" t="s">
        <v>27</v>
      </c>
      <c r="P9" s="99"/>
    </row>
    <row r="10" ht="3" customHeight="1"/>
    <row r="11" spans="2:19" ht="21.75">
      <c r="B11" s="24">
        <v>1</v>
      </c>
      <c r="C11" s="25">
        <f>IF('[5]Discharge'!C9=0,0,IF(TRIM('[5]Discharge'!C9)="","",IF(COUNT(O6)=0,"",IF(O6=1,(((10^K4)*('[5]Discharge'!C9^N4))/100),((10^K4)*('[5]Discharge'!C9^N4))))))</f>
        <v>0.00678570162475725</v>
      </c>
      <c r="D11" s="25">
        <f>IF('[5]Discharge'!D9=0,0,IF(TRIM('[5]Discharge'!D9)="","",IF(COUNT(O6)=0,"",IF(O6=1,(((10^K4)*('[5]Discharge'!D9^N4))/100),((10^K4)*('[5]Discharge'!D9^N4))))))</f>
        <v>0.0031186531456683193</v>
      </c>
      <c r="E11" s="25">
        <f>IF('[5]Discharge'!E9=0,0,IF(TRIM('[5]Discharge'!E9)="","",IF(COUNT(O6)=0,"",IF(O6=1,(((10^K4)*('[5]Discharge'!E9^N4))/100),((10^K4)*('[5]Discharge'!E9^N4))))))</f>
        <v>10.696127496845932</v>
      </c>
      <c r="F11" s="25">
        <f>IF('[5]Discharge'!F9=0,0,IF(TRIM('[5]Discharge'!F9)="","",IF(COUNT(O6)=0,"",IF(O6=1,(((10^K4)*('[5]Discharge'!F9^N4))/100),((10^K4)*('[5]Discharge'!F9^N4))))))</f>
        <v>0.07971456593881304</v>
      </c>
      <c r="G11" s="25">
        <f>IF('[5]Discharge'!G9=0,0,IF(TRIM('[5]Discharge'!G9)="","",IF(COUNT(O6)=0,"",IF(O6=1,(((10^K4)*('[5]Discharge'!G9^N4))/100),((10^K4)*('[5]Discharge'!G9^N4))))))</f>
        <v>3.4428816590074307</v>
      </c>
      <c r="H11" s="25">
        <f>IF('[5]Discharge'!H9=0,0,IF(TRIM('[5]Discharge'!H9)="","",IF(COUNT(O6)=0,"",IF(O6=1,(((10^K4)*('[5]Discharge'!H9^N4))/100),((10^K4)*('[5]Discharge'!H9^N4))))))</f>
        <v>25.738750284897446</v>
      </c>
      <c r="I11" s="25">
        <f>IF('[5]Discharge'!I9=0,0,IF(TRIM('[5]Discharge'!I9)="","",IF(COUNT(O6)=0,"",IF(O6=1,(((10^K4)*('[5]Discharge'!I9^N4))/100),((10^K4)*('[5]Discharge'!I9^N4))))))</f>
        <v>7.906003574222812</v>
      </c>
      <c r="J11" s="25">
        <f>IF('[5]Discharge'!J9=0,0,IF(TRIM('[5]Discharge'!J9)="","",IF(COUNT(O6)=0,"",IF(O6=1,(((10^K4)*('[5]Discharge'!J9^N4))/100),((10^K4)*('[5]Discharge'!J9^N4))))))</f>
        <v>26.972597174340898</v>
      </c>
      <c r="K11" s="25">
        <f>IF('[5]Discharge'!K9=0,0,IF(TRIM('[5]Discharge'!K9)="","",IF(COUNT(O6)=0,"",IF(O6=1,(((10^K4)*('[5]Discharge'!K9^N4))/100),((10^K4)*('[5]Discharge'!K9^N4))))))</f>
        <v>1.905982124481892</v>
      </c>
      <c r="L11" s="25">
        <f>IF('[5]Discharge'!L9=0,0,IF(TRIM('[5]Discharge'!L9)="","",IF(COUNT(O6)=0,"",IF(O6=1,(((10^K4)*('[5]Discharge'!L9^N4))/100),((10^K4)*('[5]Discharge'!L9^N4))))))</f>
        <v>2.22708896946399</v>
      </c>
      <c r="M11" s="25">
        <f>IF('[5]Discharge'!M9=0,0,IF(TRIM('[5]Discharge'!M9)="","",IF(COUNT(O6)=0,"",IF(O6=1,(((10^K4)*('[5]Discharge'!M9^N4))/100),((10^K4)*('[5]Discharge'!M9^N4))))))</f>
        <v>0.0048782118452436515</v>
      </c>
      <c r="N11" s="25">
        <f>IF('[5]Discharge'!N9=0,0,IF(TRIM('[5]Discharge'!N9)="","",IF(COUNT(O6)=0,"",IF(O6=1,(((10^K4)*('[5]Discharge'!N9^N4))/100),((10^K4)*('[5]Discharge'!N9^N4))))))</f>
        <v>0.0020952721299656177</v>
      </c>
      <c r="O11" s="84"/>
      <c r="P11" s="85"/>
      <c r="Q11" s="4"/>
      <c r="R11" s="43"/>
      <c r="S11" s="43"/>
    </row>
    <row r="12" spans="2:19" ht="21.75">
      <c r="B12" s="24">
        <v>2</v>
      </c>
      <c r="C12" s="25">
        <f>IF('[5]Discharge'!C10=0,0,IF(TRIM('[5]Discharge'!C10)="","",IF(COUNT(O6)=0,"",IF(O6=1,(((10^K4)*('[5]Discharge'!C10^N4))/100),((10^K4)*('[5]Discharge'!C10^N4))))))</f>
        <v>0.001956439429010621</v>
      </c>
      <c r="D12" s="25">
        <f>IF('[5]Discharge'!D10=0,0,IF(TRIM('[5]Discharge'!D10)="","",IF(COUNT(O6)=0,"",IF(O6=1,(((10^K4)*('[5]Discharge'!D10^N4))/100),((10^K4)*('[5]Discharge'!D10^N4))))))</f>
        <v>0.0029673501828921573</v>
      </c>
      <c r="E12" s="25">
        <f>IF('[5]Discharge'!E10=0,0,IF(TRIM('[5]Discharge'!E10)="","",IF(COUNT(O6)=0,"",IF(O6=1,(((10^K4)*('[5]Discharge'!E10^N4))/100),((10^K4)*('[5]Discharge'!E10^N4))))))</f>
        <v>20.73512994280869</v>
      </c>
      <c r="F12" s="25">
        <f>IF('[5]Discharge'!F10=0,0,IF(TRIM('[5]Discharge'!F10)="","",IF(COUNT(O6)=0,"",IF(O6=1,(((10^K4)*('[5]Discharge'!F10^N4))/100),((10^K4)*('[5]Discharge'!F10^N4))))))</f>
        <v>0.06465297675479083</v>
      </c>
      <c r="G12" s="25">
        <f>IF('[5]Discharge'!G10=0,0,IF(TRIM('[5]Discharge'!G10)="","",IF(COUNT(O6)=0,"",IF(O6=1,(((10^K4)*('[5]Discharge'!G10^N4))/100),((10^K4)*('[5]Discharge'!G10^N4))))))</f>
        <v>2.744992367660118</v>
      </c>
      <c r="H12" s="25">
        <f>IF('[5]Discharge'!H10=0,0,IF(TRIM('[5]Discharge'!H10)="","",IF(COUNT(O6)=0,"",IF(O6=1,(((10^K4)*('[5]Discharge'!H10^N4))/100),((10^K4)*('[5]Discharge'!H10^N4))))))</f>
        <v>25.00944644621532</v>
      </c>
      <c r="I12" s="25">
        <f>IF('[5]Discharge'!I10=0,0,IF(TRIM('[5]Discharge'!I10)="","",IF(COUNT(O6)=0,"",IF(O6=1,(((10^K4)*('[5]Discharge'!I10^N4))/100),((10^K4)*('[5]Discharge'!I10^N4))))))</f>
        <v>4.2377513331035495</v>
      </c>
      <c r="J12" s="25">
        <f>IF('[5]Discharge'!J10=0,0,IF(TRIM('[5]Discharge'!J10)="","",IF(COUNT(O6)=0,"",IF(O6=1,(((10^K4)*('[5]Discharge'!J10^N4))/100),((10^K4)*('[5]Discharge'!J10^N4))))))</f>
        <v>25.370994545548914</v>
      </c>
      <c r="K12" s="25">
        <f>IF('[5]Discharge'!K10=0,0,IF(TRIM('[5]Discharge'!K10)="","",IF(COUNT(O6)=0,"",IF(O6=1,(((10^K4)*('[5]Discharge'!K10^N4))/100),((10^K4)*('[5]Discharge'!K10^N4))))))</f>
        <v>2.157182573266512</v>
      </c>
      <c r="L12" s="25">
        <f>IF('[5]Discharge'!L10=0,0,IF(TRIM('[5]Discharge'!L10)="","",IF(COUNT(O6)=0,"",IF(O6=1,(((10^K4)*('[5]Discharge'!L10^N4))/100),((10^K4)*('[5]Discharge'!L10^N4))))))</f>
        <v>2.0517188443574654</v>
      </c>
      <c r="M12" s="25">
        <f>IF('[5]Discharge'!M10=0,0,IF(TRIM('[5]Discharge'!M10)="","",IF(COUNT(O6)=0,"",IF(O6=1,(((10^K4)*('[5]Discharge'!M10^N4))/100),((10^K4)*('[5]Discharge'!M10^N4))))))</f>
        <v>0.0048782118452436515</v>
      </c>
      <c r="N12" s="25">
        <f>IF('[5]Discharge'!N10=0,0,IF(TRIM('[5]Discharge'!N10)="","",IF(COUNT(O6)=0,"",IF(O6=1,(((10^K4)*('[5]Discharge'!N10^N4))/100),((10^K4)*('[5]Discharge'!N10^N4))))))</f>
        <v>0.0031186531456683193</v>
      </c>
      <c r="O12" s="84"/>
      <c r="P12" s="85"/>
      <c r="Q12" s="4"/>
      <c r="R12" s="43"/>
      <c r="S12" s="43"/>
    </row>
    <row r="13" spans="2:19" ht="21.75">
      <c r="B13" s="24">
        <v>3</v>
      </c>
      <c r="C13" s="25">
        <f>IF('[5]Discharge'!C11=0,0,IF(TRIM('[5]Discharge'!C11)="","",IF(COUNT(O6)=0,"",IF(O6=1,(((10^K4)*('[5]Discharge'!C11^N4))/100),((10^K4)*('[5]Discharge'!C11^N4))))))</f>
        <v>0.0018196593888495259</v>
      </c>
      <c r="D13" s="25">
        <f>IF('[5]Discharge'!D11=0,0,IF(TRIM('[5]Discharge'!D11)="","",IF(COUNT(O6)=0,"",IF(O6=1,(((10^K4)*('[5]Discharge'!D11^N4))/100),((10^K4)*('[5]Discharge'!D11^N4))))))</f>
        <v>0.002669634255646605</v>
      </c>
      <c r="E13" s="25">
        <f>IF('[5]Discharge'!E11=0,0,IF(TRIM('[5]Discharge'!E11)="","",IF(COUNT(O6)=0,"",IF(O6=1,(((10^K4)*('[5]Discharge'!E11^N4))/100),((10^K4)*('[5]Discharge'!E11^N4))))))</f>
        <v>10.239337455325101</v>
      </c>
      <c r="F13" s="25">
        <f>IF('[5]Discharge'!F11=0,0,IF(TRIM('[5]Discharge'!F11)="","",IF(COUNT(O6)=0,"",IF(O6=1,(((10^K4)*('[5]Discharge'!F11^N4))/100),((10^K4)*('[5]Discharge'!F11^N4))))))</f>
        <v>0.07521614010586251</v>
      </c>
      <c r="G13" s="25">
        <f>IF('[5]Discharge'!G11=0,0,IF(TRIM('[5]Discharge'!G11)="","",IF(COUNT(O6)=0,"",IF(O6=1,(((10^K4)*('[5]Discharge'!G11^N4))/100),((10^K4)*('[5]Discharge'!G11^N4))))))</f>
        <v>2.2027203068073673</v>
      </c>
      <c r="H13" s="25">
        <f>IF('[5]Discharge'!H11=0,0,IF(TRIM('[5]Discharge'!H11)="","",IF(COUNT(O6)=0,"",IF(O6=1,(((10^K4)*('[5]Discharge'!H11^N4))/100),((10^K4)*('[5]Discharge'!H11^N4))))))</f>
        <v>20.832918902320966</v>
      </c>
      <c r="I13" s="25">
        <f>IF('[5]Discharge'!I11=0,0,IF(TRIM('[5]Discharge'!I11)="","",IF(COUNT(O6)=0,"",IF(O6=1,(((10^K4)*('[5]Discharge'!I11^N4))/100),((10^K4)*('[5]Discharge'!I11^N4))))))</f>
        <v>2.88598825933762</v>
      </c>
      <c r="J13" s="25">
        <f>IF('[5]Discharge'!J11=0,0,IF(TRIM('[5]Discharge'!J11)="","",IF(COUNT(O6)=0,"",IF(O6=1,(((10^K4)*('[5]Discharge'!J11^N4))/100),((10^K4)*('[5]Discharge'!J11^N4))))))</f>
        <v>20.247651144636095</v>
      </c>
      <c r="K13" s="25">
        <f>IF('[5]Discharge'!K11=0,0,IF(TRIM('[5]Discharge'!K11)="","",IF(COUNT(O6)=0,"",IF(O6=1,(((10^K4)*('[5]Discharge'!K11^N4))/100),((10^K4)*('[5]Discharge'!K11^N4))))))</f>
        <v>2.072721952148531</v>
      </c>
      <c r="L13" s="25">
        <f>IF('[5]Discharge'!L11=0,0,IF(TRIM('[5]Discharge'!L11)="","",IF(COUNT(O6)=0,"",IF(O6=1,(((10^K4)*('[5]Discharge'!L11^N4))/100),((10^K4)*('[5]Discharge'!L11^N4))))))</f>
        <v>1.522417664917704</v>
      </c>
      <c r="M13" s="25">
        <f>IF('[5]Discharge'!M11=0,0,IF(TRIM('[5]Discharge'!M11)="","",IF(COUNT(O6)=0,"",IF(O6=1,(((10^K4)*('[5]Discharge'!M11^N4))/100),((10^K4)*('[5]Discharge'!M11^N4))))))</f>
        <v>0.0048782118452436515</v>
      </c>
      <c r="N13" s="25">
        <f>IF('[5]Discharge'!N11=0,0,IF(TRIM('[5]Discharge'!N11)="","",IF(COUNT(O6)=0,"",IF(O6=1,(((10^K4)*('[5]Discharge'!N11^N4))/100),((10^K4)*('[5]Discharge'!N11^N4))))))</f>
        <v>0.003271524094990223</v>
      </c>
      <c r="O13" s="84"/>
      <c r="P13" s="85"/>
      <c r="Q13" s="4"/>
      <c r="R13" s="43"/>
      <c r="S13" s="43"/>
    </row>
    <row r="14" spans="2:17" ht="21.75">
      <c r="B14" s="24">
        <v>4</v>
      </c>
      <c r="C14" s="25">
        <f>IF('[5]Discharge'!C12=0,0,IF(TRIM('[5]Discharge'!C12)="","",IF(COUNT(O6)=0,"",IF(O6=1,(((10^K4)*('[5]Discharge'!C12^N4))/100),((10^K4)*('[5]Discharge'!C12^N4))))))</f>
        <v>0.0014225620525970084</v>
      </c>
      <c r="D14" s="25">
        <f>IF('[5]Discharge'!D12=0,0,IF(TRIM('[5]Discharge'!D12)="","",IF(COUNT(O6)=0,"",IF(O6=1,(((10^K4)*('[5]Discharge'!D12^N4))/100),((10^K4)*('[5]Discharge'!D12^N4))))))</f>
        <v>0.001956439429010621</v>
      </c>
      <c r="E14" s="25">
        <f>IF('[5]Discharge'!E12=0,0,IF(TRIM('[5]Discharge'!E12)="","",IF(COUNT(O6)=0,"",IF(O6=1,(((10^K4)*('[5]Discharge'!E12^N4))/100),((10^K4)*('[5]Discharge'!E12^N4))))))</f>
        <v>5.965161950031636</v>
      </c>
      <c r="F14" s="25">
        <f>IF('[5]Discharge'!F12=0,0,IF(TRIM('[5]Discharge'!F12)="","",IF(COUNT(O6)=0,"",IF(O6=1,(((10^K4)*('[5]Discharge'!F12^N4))/100),((10^K4)*('[5]Discharge'!F12^N4))))))</f>
        <v>0.041446408659355144</v>
      </c>
      <c r="G14" s="25">
        <f>IF('[5]Discharge'!G12=0,0,IF(TRIM('[5]Discharge'!G12)="","",IF(COUNT(O6)=0,"",IF(O6=1,(((10^K4)*('[5]Discharge'!G12^N4))/100),((10^K4)*('[5]Discharge'!G12^N4))))))</f>
        <v>1.6862935196150934</v>
      </c>
      <c r="H14" s="25">
        <f>IF('[5]Discharge'!H12=0,0,IF(TRIM('[5]Discharge'!H12)="","",IF(COUNT(O6)=0,"",IF(O6=1,(((10^K4)*('[5]Discharge'!H12^N4))/100),((10^K4)*('[5]Discharge'!H12^N4))))))</f>
        <v>15.698863985445264</v>
      </c>
      <c r="I14" s="25">
        <f>IF('[5]Discharge'!I12=0,0,IF(TRIM('[5]Discharge'!I12)="","",IF(COUNT(O6)=0,"",IF(O6=1,(((10^K4)*('[5]Discharge'!I12^N4))/100),((10^K4)*('[5]Discharge'!I12^N4))))))</f>
        <v>19.95634639255376</v>
      </c>
      <c r="J14" s="25">
        <f>IF('[5]Discharge'!J12=0,0,IF(TRIM('[5]Discharge'!J12)="","",IF(COUNT(O6)=0,"",IF(O6=1,(((10^K4)*('[5]Discharge'!J12^N4))/100),((10^K4)*('[5]Discharge'!J12^N4))))))</f>
        <v>6.537857552150272</v>
      </c>
      <c r="K14" s="25">
        <f>IF('[5]Discharge'!K12=0,0,IF(TRIM('[5]Discharge'!K12)="","",IF(COUNT(O6)=0,"",IF(O6=1,(((10^K4)*('[5]Discharge'!K12^N4))/100),((10^K4)*('[5]Discharge'!K12^N4))))))</f>
        <v>2.136000706729155</v>
      </c>
      <c r="L14" s="25">
        <f>IF('[5]Discharge'!L12=0,0,IF(TRIM('[5]Discharge'!L12)="","",IF(COUNT(O6)=0,"",IF(O6=1,(((10^K4)*('[5]Discharge'!L12^N4))/100),((10^K4)*('[5]Discharge'!L12^N4))))))</f>
        <v>1.4719443477484375</v>
      </c>
      <c r="M14" s="25">
        <f>IF('[5]Discharge'!M12=0,0,IF(TRIM('[5]Discharge'!M12)="","",IF(COUNT(O6)=0,"",IF(O6=1,(((10^K4)*('[5]Discharge'!M12^N4))/100),((10^K4)*('[5]Discharge'!M12^N4))))))</f>
        <v>0.006965455143489209</v>
      </c>
      <c r="N14" s="25">
        <f>IF('[5]Discharge'!N12=0,0,IF(TRIM('[5]Discharge'!N12)="","",IF(COUNT(O6)=0,"",IF(O6=1,(((10^K4)*('[5]Discharge'!N12^N4))/100),((10^K4)*('[5]Discharge'!N12^N4))))))</f>
        <v>0.003271524094990223</v>
      </c>
      <c r="O14" s="84"/>
      <c r="P14" s="85"/>
      <c r="Q14" s="4"/>
    </row>
    <row r="15" spans="2:17" ht="21.75">
      <c r="B15" s="24">
        <v>5</v>
      </c>
      <c r="C15" s="25">
        <f>IF('[5]Discharge'!C13=0,0,IF(TRIM('[5]Discharge'!C13)="","",IF(COUNT(O6)=0,"",IF(O6=1,(((10^K4)*('[5]Discharge'!C13^N4))/100),(((10^K4)*('[5]Discharge'!C13^N4)))))))</f>
        <v>0.0014225620525970084</v>
      </c>
      <c r="D15" s="25">
        <f>IF('[5]Discharge'!D13=0,0,IF(TRIM('[5]Discharge'!D13)="","",IF(COUNT(O6)=0,"",IF(O6=1,(((10^K4)*('[5]Discharge'!D13^N4))/100),((10^K4)*('[5]Discharge'!D13^N4))))))</f>
        <v>0.001956439429010621</v>
      </c>
      <c r="E15" s="25">
        <f>IF('[5]Discharge'!E13=0,0,IF(TRIM('[5]Discharge'!E13)="","",IF(COUNT(O6)=0,"",IF(O6=1,(((10^K4)*('[5]Discharge'!E13^N4))/100),((10^K4)*('[5]Discharge'!E13^N4))))))</f>
        <v>4.184019139160183</v>
      </c>
      <c r="F15" s="25">
        <f>IF('[5]Discharge'!F13=0,0,IF(TRIM('[5]Discharge'!F13)="","",IF(COUNT(O6)=0,"",IF(O6=1,(((10^K4)*('[5]Discharge'!F13^N4))/100),((10^K4)*('[5]Discharge'!F13^N4))))))</f>
        <v>0.015057760050843744</v>
      </c>
      <c r="G15" s="25">
        <f>IF('[5]Discharge'!G13=0,0,IF(TRIM('[5]Discharge'!G13)="","",IF(COUNT(O6)=0,"",IF(O6=1,(((10^K4)*('[5]Discharge'!G13^N4))/100),((10^K4)*('[5]Discharge'!G13^N4))))))</f>
        <v>2.921468780489244</v>
      </c>
      <c r="H15" s="25">
        <f>IF('[5]Discharge'!H13=0,0,IF(TRIM('[5]Discharge'!H13)="","",IF(COUNT(O6)=0,"",IF(O6=1,(((10^K4)*('[5]Discharge'!H13^N4))/100),((10^K4)*('[5]Discharge'!H13^N4))))))</f>
        <v>4.400514384588356</v>
      </c>
      <c r="I15" s="25">
        <f>IF('[5]Discharge'!I13=0,0,IF(TRIM('[5]Discharge'!I13)="","",IF(COUNT(O6)=0,"",IF(O6=1,(((10^K4)*('[5]Discharge'!I13^N4))/100),((10^K4)*('[5]Discharge'!I13^N4))))))</f>
        <v>28.76204401663018</v>
      </c>
      <c r="J15" s="25">
        <f>IF('[5]Discharge'!J13=0,0,IF(TRIM('[5]Discharge'!J13)="","",IF(COUNT(O6)=0,"",IF(O6=1,(((10^K4)*('[5]Discharge'!J13^N4))/100),((10^K4)*('[5]Discharge'!J13^N4))))))</f>
        <v>5.965161950031636</v>
      </c>
      <c r="K15" s="25">
        <f>IF('[5]Discharge'!K13=0,0,IF(TRIM('[5]Discharge'!K13)="","",IF(COUNT(O6)=0,"",IF(O6=1,(((10^K4)*('[5]Discharge'!K13^N4))/100),((10^K4)*('[5]Discharge'!K13^N4))))))</f>
        <v>1.968162580304374</v>
      </c>
      <c r="L15" s="25">
        <f>IF('[5]Discharge'!L13=0,0,IF(TRIM('[5]Discharge'!L13)="","",IF(COUNT(O6)=0,"",IF(O6=1,(((10^K4)*('[5]Discharge'!L13^N4))/100),((10^K4)*('[5]Discharge'!L13^N4))))))</f>
        <v>1.7625647297660763</v>
      </c>
      <c r="M15" s="25">
        <f>IF('[5]Discharge'!M13=0,0,IF(TRIM('[5]Discharge'!M13)="","",IF(COUNT(O6)=0,"",IF(O6=1,(((10^K4)*('[5]Discharge'!M13^N4))/100),((10^K4)*('[5]Discharge'!M13^N4))))))</f>
        <v>0.004546311097357924</v>
      </c>
      <c r="N15" s="25">
        <f>IF('[5]Discharge'!N13=0,0,IF(TRIM('[5]Discharge'!N13)="","",IF(COUNT(O6)=0,"",IF(O6=1,(((10^K4)*('[5]Discharge'!N13^N4))/100),((10^K4)*('[5]Discharge'!N13^N4))))))</f>
        <v>0.003271524094990223</v>
      </c>
      <c r="O15" s="84"/>
      <c r="P15" s="85"/>
      <c r="Q15" s="4"/>
    </row>
    <row r="16" spans="2:17" ht="21.75">
      <c r="B16" s="24">
        <v>6</v>
      </c>
      <c r="C16" s="25">
        <f>IF('[5]Discharge'!C14=0,0,IF(TRIM('[5]Discharge'!C14)="","",IF(COUNT(O6)=0,"",IF(O6=1,(((10^K4)*('[5]Discharge'!C14^N4))/100),((10^K4)*('[5]Discharge'!C14^N4))))))</f>
        <v>0.0014225620525970084</v>
      </c>
      <c r="D16" s="25">
        <f>IF('[5]Discharge'!D14=0,0,IF(TRIM('[5]Discharge'!D14)="","",IF(COUNT(O6)=0,"",IF(O6=1,(((10^K4)*('[5]Discharge'!D14^N4))/100),((10^K4)*('[5]Discharge'!D14^N4))))))</f>
        <v>0.001956439429010621</v>
      </c>
      <c r="E16" s="25">
        <f>IF('[5]Discharge'!E14=0,0,IF(TRIM('[5]Discharge'!E14)="","",IF(COUNT(O6)=0,"",IF(O6=1,(((10^K4)*('[5]Discharge'!E14^N4))/100),((10^K4)*('[5]Discharge'!E14^N4))))))</f>
        <v>2.95704061157973</v>
      </c>
      <c r="F16" s="25">
        <f>IF('[5]Discharge'!F14=0,0,IF(TRIM('[5]Discharge'!F14)="","",IF(COUNT(O6)=0,"",IF(O6=1,(((10^K4)*('[5]Discharge'!F14^N4))/100),((10^K4)*('[5]Discharge'!F14^N4))))))</f>
        <v>0.038318899085770915</v>
      </c>
      <c r="G16" s="25">
        <f>IF('[5]Discharge'!G14=0,0,IF(TRIM('[5]Discharge'!G14)="","",IF(COUNT(O6)=0,"",IF(O6=1,(((10^K4)*('[5]Discharge'!G14^N4))/100),((10^K4)*('[5]Discharge'!G14^N4))))))</f>
        <v>1.92666201785645</v>
      </c>
      <c r="H16" s="25">
        <f>IF('[5]Discharge'!H14=0,0,IF(TRIM('[5]Discharge'!H14)="","",IF(COUNT(O6)=0,"",IF(O6=1,(((10^K4)*('[5]Discharge'!H14^N4))/100),((10^K4)*('[5]Discharge'!H14^N4))))))</f>
        <v>3.172354217078397</v>
      </c>
      <c r="I16" s="25">
        <f>IF('[5]Discharge'!I14=0,0,IF(TRIM('[5]Discharge'!I14)="","",IF(COUNT(O6)=0,"",IF(O6=1,(((10^K4)*('[5]Discharge'!I14^N4))/100),((10^K4)*('[5]Discharge'!I14^N4))))))</f>
        <v>47.931982879748745</v>
      </c>
      <c r="J16" s="25">
        <f>IF('[5]Discharge'!J14=0,0,IF(TRIM('[5]Discharge'!J14)="","",IF(COUNT(O6)=0,"",IF(O6=1,(((10^K4)*('[5]Discharge'!J14^N4))/100),((10^K4)*('[5]Discharge'!J14^N4))))))</f>
        <v>5.367114586922972</v>
      </c>
      <c r="K16" s="25">
        <f>IF('[5]Discharge'!K14=0,0,IF(TRIM('[5]Discharge'!K14)="","",IF(COUNT(O6)=0,"",IF(O6=1,(((10^K4)*('[5]Discharge'!K14^N4))/100),((10^K4)*('[5]Discharge'!K14^N4))))))</f>
        <v>1.6862935196150934</v>
      </c>
      <c r="L16" s="25">
        <f>IF('[5]Discharge'!L14=0,0,IF(TRIM('[5]Discharge'!L14)="","",IF(COUNT(O6)=0,"",IF(O6=1,(((10^K4)*('[5]Discharge'!L14^N4))/100),((10^K4)*('[5]Discharge'!L14^N4))))))</f>
        <v>1.4719443477484375</v>
      </c>
      <c r="M16" s="25">
        <f>IF('[5]Discharge'!M14=0,0,IF(TRIM('[5]Discharge'!M14)="","",IF(COUNT(O6)=0,"",IF(O6=1,(((10^K4)*('[5]Discharge'!M14^N4))/100),((10^K4)*('[5]Discharge'!M14^N4))))))</f>
        <v>0.0035818016454772757</v>
      </c>
      <c r="N16" s="25">
        <f>IF('[5]Discharge'!N14=0,0,IF(TRIM('[5]Discharge'!N14)="","",IF(COUNT(O6)=0,"",IF(O6=1,(((10^K4)*('[5]Discharge'!N14^N4))/100),((10^K4)*('[5]Discharge'!N14^N4))))))</f>
        <v>0.0028176608958928855</v>
      </c>
      <c r="O16" s="84"/>
      <c r="P16" s="85"/>
      <c r="Q16" s="4"/>
    </row>
    <row r="17" spans="2:17" ht="21.75">
      <c r="B17" s="24">
        <v>7</v>
      </c>
      <c r="C17" s="25">
        <f>IF('[5]Discharge'!C15=0,0,IF(TRIM('[5]Discharge'!C15)="","",IF(COUNT(O6)=0,"",IF(O6=1,(((10^K4)*('[5]Discharge'!C15^N4))/100),((10^K4)*('[5]Discharge'!C15^N4))))))</f>
        <v>0.0014225620525970084</v>
      </c>
      <c r="D17" s="25">
        <f>IF('[5]Discharge'!D15=0,0,IF(TRIM('[5]Discharge'!D15)="","",IF(COUNT(O6)=0,"",IF(O6=1,(((10^K4)*('[5]Discharge'!D15^N4))/100),((10^K4)*('[5]Discharge'!D15^N4))))))</f>
        <v>0.0018196593888495259</v>
      </c>
      <c r="E17" s="25">
        <f>IF('[5]Discharge'!E15=0,0,IF(TRIM('[5]Discharge'!E15)="","",IF(COUNT(O6)=0,"",IF(O6=1,(((10^K4)*('[5]Discharge'!E15^N4))/100),((10^K4)*('[5]Discharge'!E15^N4))))))</f>
        <v>2.8505996945133023</v>
      </c>
      <c r="F17" s="25">
        <f>IF('[5]Discharge'!F15=0,0,IF(TRIM('[5]Discharge'!F15)="","",IF(COUNT(O6)=0,"",IF(O6=1,(((10^K4)*('[5]Discharge'!F15^N4))/100),((10^K4)*('[5]Discharge'!F15^N4))))))</f>
        <v>0.00938714513549471</v>
      </c>
      <c r="G17" s="25">
        <f>IF('[5]Discharge'!G15=0,0,IF(TRIM('[5]Discharge'!G15)="","",IF(COUNT(O6)=0,"",IF(O6=1,(((10^K4)*('[5]Discharge'!G15^N4))/100),((10^K4)*('[5]Discharge'!G15^N4))))))</f>
        <v>2.157182573266512</v>
      </c>
      <c r="H17" s="25">
        <f>IF('[5]Discharge'!H15=0,0,IF(TRIM('[5]Discharge'!H15)="","",IF(COUNT(O6)=0,"",IF(O6=1,(((10^K4)*('[5]Discharge'!H15^N4))/100),((10^K4)*('[5]Discharge'!H15^N4))))))</f>
        <v>16.48629991594084</v>
      </c>
      <c r="I17" s="25">
        <f>IF('[5]Discharge'!I15=0,0,IF(TRIM('[5]Discharge'!I15)="","",IF(COUNT(O6)=0,"",IF(O6=1,(((10^K4)*('[5]Discharge'!I15^N4))/100),((10^K4)*('[5]Discharge'!I15^N4))))))</f>
        <v>50.37764954073958</v>
      </c>
      <c r="J17" s="25">
        <f>IF('[5]Discharge'!J15=0,0,IF(TRIM('[5]Discharge'!J15)="","",IF(COUNT(O6)=0,"",IF(O6=1,(((10^K4)*('[5]Discharge'!J15^N4))/100),((10^K4)*('[5]Discharge'!J15^N4))))))</f>
        <v>4.2377513331035495</v>
      </c>
      <c r="K17" s="25">
        <f>IF('[5]Discharge'!K15=0,0,IF(TRIM('[5]Discharge'!K15)="","",IF(COUNT(O6)=0,"",IF(O6=1,(((10^K4)*('[5]Discharge'!K15^N4))/100),((10^K4)*('[5]Discharge'!K15^N4))))))</f>
        <v>1.6862935196150934</v>
      </c>
      <c r="L17" s="25">
        <f>IF('[5]Discharge'!L15=0,0,IF(TRIM('[5]Discharge'!L15)="","",IF(COUNT(O6)=0,"",IF(O6=1,(((10^K4)*('[5]Discharge'!L15^N4))/100),((10^K4)*('[5]Discharge'!L15^N4))))))</f>
        <v>1.3555985333982414</v>
      </c>
      <c r="M17" s="25">
        <f>IF('[5]Discharge'!M15=0,0,IF(TRIM('[5]Discharge'!M15)="","",IF(COUNT(O6)=0,"",IF(O6=1,(((10^K4)*('[5]Discharge'!M15^N4))/100),((10^K4)*('[5]Discharge'!M15^N4))))))</f>
        <v>0.005556365430226236</v>
      </c>
      <c r="N17" s="25">
        <f>IF('[5]Discharge'!N15=0,0,IF(TRIM('[5]Discharge'!N15)="","",IF(COUNT(O6)=0,"",IF(O6=1,(((10^K4)*('[5]Discharge'!N15^N4))/100),((10^K4)*('[5]Discharge'!N15^N4))))))</f>
        <v>0.001956439429010621</v>
      </c>
      <c r="O17" s="84"/>
      <c r="P17" s="85"/>
      <c r="Q17" s="4"/>
    </row>
    <row r="18" spans="2:17" ht="21.75">
      <c r="B18" s="24">
        <v>8</v>
      </c>
      <c r="C18" s="25">
        <f>IF('[5]Discharge'!C16=0,0,IF(TRIM('[5]Discharge'!C16)="","",IF(COUNT(O6)=0,"",IF(O6=1,(((10^K4)*('[5]Discharge'!C16^N4))/100),((10^K4)*('[5]Discharge'!C16^N4))))))</f>
        <v>0.0014225620525970084</v>
      </c>
      <c r="D18" s="25">
        <f>IF('[5]Discharge'!D16=0,0,IF(TRIM('[5]Discharge'!D16)="","",IF(COUNT(O6)=0,"",IF(O6=1,(((10^K4)*('[5]Discharge'!D16^N4))/100),((10^K4)*('[5]Discharge'!D16^N4))))))</f>
        <v>0.0020952721299656177</v>
      </c>
      <c r="E18" s="25">
        <f>IF('[5]Discharge'!E16=0,0,IF(TRIM('[5]Discharge'!E16)="","",IF(COUNT(O6)=0,"",IF(O6=1,(((10^K4)*('[5]Discharge'!E16^N4))/100),((10^K4)*('[5]Discharge'!E16^N4))))))</f>
        <v>2.0307610817859274</v>
      </c>
      <c r="F18" s="25">
        <f>IF('[5]Discharge'!F16=0,0,IF(TRIM('[5]Discharge'!F16)="","",IF(COUNT(O6)=0,"",IF(O6=1,(((10^K4)*('[5]Discharge'!F16^N4))/100),((10^K4)*('[5]Discharge'!F16^N4))))))</f>
        <v>0.01016161135203801</v>
      </c>
      <c r="G18" s="25">
        <f>IF('[5]Discharge'!G16=0,0,IF(TRIM('[5]Discharge'!G16)="","",IF(COUNT(O6)=0,"",IF(O6=1,(((10^K4)*('[5]Discharge'!G16^N4))/100),((10^K4)*('[5]Discharge'!G16^N4))))))</f>
        <v>2.88598825933762</v>
      </c>
      <c r="H18" s="25">
        <f>IF('[5]Discharge'!H16=0,0,IF(TRIM('[5]Discharge'!H16)="","",IF(COUNT(O6)=0,"",IF(O6=1,(((10^K4)*('[5]Discharge'!H16^N4))/100),((10^K4)*('[5]Discharge'!H16^N4))))))</f>
        <v>27.34511523929107</v>
      </c>
      <c r="I18" s="25">
        <f>IF('[5]Discharge'!I16=0,0,IF(TRIM('[5]Discharge'!I16)="","",IF(COUNT(O6)=0,"",IF(O6=1,(((10^K4)*('[5]Discharge'!I16^N4))/100),((10^K4)*('[5]Discharge'!I16^N4))))))</f>
        <v>40.74918145205422</v>
      </c>
      <c r="J18" s="25">
        <f>IF('[5]Discharge'!J16=0,0,IF(TRIM('[5]Discharge'!J16)="","",IF(COUNT(O6)=0,"",IF(O6=1,(((10^K4)*('[5]Discharge'!J16^N4))/100),((10^K4)*('[5]Discharge'!J16^N4))))))</f>
        <v>3.8626634653985317</v>
      </c>
      <c r="K18" s="25">
        <f>IF('[5]Discharge'!K16=0,0,IF(TRIM('[5]Discharge'!K16)="","",IF(COUNT(O6)=0,"",IF(O6=1,(((10^K4)*('[5]Discharge'!K16^N4))/100),((10^K4)*('[5]Discharge'!K16^N4))))))</f>
        <v>1.7052943283727153</v>
      </c>
      <c r="L18" s="25">
        <f>IF('[5]Discharge'!L16=0,0,IF(TRIM('[5]Discharge'!L16)="","",IF(COUNT(O6)=0,"",IF(O6=1,(((10^K4)*('[5]Discharge'!L16^N4))/100),((10^K4)*('[5]Discharge'!L16^N4))))))</f>
        <v>1.3555985333982414</v>
      </c>
      <c r="M18" s="25">
        <f>IF('[5]Discharge'!M16=0,0,IF(TRIM('[5]Discharge'!M16)="","",IF(COUNT(O6)=0,"",IF(O6=1,(((10^K4)*('[5]Discharge'!M16^N4))/100),((10^K4)*('[5]Discharge'!M16^N4))))))</f>
        <v>0.0048782118452436515</v>
      </c>
      <c r="N18" s="25">
        <f>IF('[5]Discharge'!N16=0,0,IF(TRIM('[5]Discharge'!N16)="","",IF(COUNT(O6)=0,"",IF(O6=1,(((10^K4)*('[5]Discharge'!N16^N4))/100),((10^K4)*('[5]Discharge'!N16^N4))))))</f>
        <v>0.001956439429010621</v>
      </c>
      <c r="O18" s="84"/>
      <c r="P18" s="85"/>
      <c r="Q18" s="4"/>
    </row>
    <row r="19" spans="2:17" ht="21.75">
      <c r="B19" s="24">
        <v>9</v>
      </c>
      <c r="C19" s="25">
        <f>IF('[5]Discharge'!C17=0,0,IF(TRIM('[5]Discharge'!C17)="","",IF(COUNT(O6)=0,"",IF(O6=1,(((10^K4)*('[5]Discharge'!C17^N4))/100),((10^K4)*('[5]Discharge'!C17^N4))))))</f>
        <v>0.0014225620525970084</v>
      </c>
      <c r="D19" s="25">
        <f>IF('[5]Discharge'!D17=0,0,IF(TRIM('[5]Discharge'!D17)="","",IF(COUNT(O6)=0,"",IF(O6=1,(((10^K4)*('[5]Discharge'!D17^N4))/100),((10^K4)*('[5]Discharge'!D17^N4))))))</f>
        <v>0.0028176608958928855</v>
      </c>
      <c r="E19" s="25">
        <f>IF('[5]Discharge'!E17=0,0,IF(TRIM('[5]Discharge'!E17)="","",IF(COUNT(O6)=0,"",IF(O6=1,(((10^K4)*('[5]Discharge'!E17^N4))/100),((10^K4)*('[5]Discharge'!E17^N4))))))</f>
        <v>3.028455670993174</v>
      </c>
      <c r="F19" s="25">
        <f>IF('[5]Discharge'!F17=0,0,IF(TRIM('[5]Discharge'!F17)="","",IF(COUNT(O6)=0,"",IF(O6=1,(((10^K4)*('[5]Discharge'!F17^N4))/100),((10^K4)*('[5]Discharge'!F17^N4))))))</f>
        <v>0.013381254636634778</v>
      </c>
      <c r="G19" s="25">
        <f>IF('[5]Discharge'!G17=0,0,IF(TRIM('[5]Discharge'!G17)="","",IF(COUNT(O6)=0,"",IF(O6=1,(((10^K4)*('[5]Discharge'!G17^N4))/100),((10^K4)*('[5]Discharge'!G17^N4))))))</f>
        <v>2.6244404956528022</v>
      </c>
      <c r="H19" s="25">
        <f>IF('[5]Discharge'!H17=0,0,IF(TRIM('[5]Discharge'!H17)="","",IF(COUNT(O6)=0,"",IF(O6=1,(((10^K4)*('[5]Discharge'!H17^N4))/100),((10^K4)*('[5]Discharge'!H17^N4))))))</f>
        <v>23.730132622247865</v>
      </c>
      <c r="I19" s="25">
        <f>IF('[5]Discharge'!I17=0,0,IF(TRIM('[5]Discharge'!I17)="","",IF(COUNT(O6)=0,"",IF(O6=1,(((10^K4)*('[5]Discharge'!I17^N4))/100),((10^K4)*('[5]Discharge'!I17^N4))))))</f>
        <v>33.26261175955187</v>
      </c>
      <c r="J19" s="25">
        <f>IF('[5]Discharge'!J17=0,0,IF(TRIM('[5]Discharge'!J17)="","",IF(COUNT(O6)=0,"",IF(O6=1,(((10^K4)*('[5]Discharge'!J17^N4))/100),((10^K4)*('[5]Discharge'!J17^N4))))))</f>
        <v>4.29162791231646</v>
      </c>
      <c r="K19" s="25">
        <f>IF('[5]Discharge'!K17=0,0,IF(TRIM('[5]Discharge'!K17)="","",IF(COUNT(O6)=0,"",IF(O6=1,(((10^K4)*('[5]Discharge'!K17^N4))/100),((10^K4)*('[5]Discharge'!K17^N4))))))</f>
        <v>1.6484276296522156</v>
      </c>
      <c r="L19" s="25">
        <f>IF('[5]Discharge'!L17=0,0,IF(TRIM('[5]Discharge'!L17)="","",IF(COUNT(O6)=0,"",IF(O6=1,(((10^K4)*('[5]Discharge'!L17^N4))/100),((10^K4)*('[5]Discharge'!L17^N4))))))</f>
        <v>1.3555985333982414</v>
      </c>
      <c r="M19" s="25">
        <f>IF('[5]Discharge'!M17=0,0,IF(TRIM('[5]Discharge'!M17)="","",IF(COUNT(O6)=0,"",IF(O6=1,(((10^K4)*('[5]Discharge'!M17^N4))/100),((10^K4)*('[5]Discharge'!M17^N4))))))</f>
        <v>0.0048782118452436515</v>
      </c>
      <c r="N19" s="25">
        <f>IF('[5]Discharge'!N17=0,0,IF(TRIM('[5]Discharge'!N17)="","",IF(COUNT(O6)=0,"",IF(O6=1,(((10^K4)*('[5]Discharge'!N17^N4))/100),((10^K4)*('[5]Discharge'!N17^N4))))))</f>
        <v>0.001956439429010621</v>
      </c>
      <c r="O19" s="84"/>
      <c r="P19" s="85"/>
      <c r="Q19" s="4"/>
    </row>
    <row r="20" spans="2:17" ht="21.75">
      <c r="B20" s="24">
        <v>10</v>
      </c>
      <c r="C20" s="25">
        <f>IF('[5]Discharge'!C18=0,0,IF(TRIM('[5]Discharge'!C18)="","",IF(COUNT(O6)=0,"",IF(O6=1,(((10^K4)*('[5]Discharge'!C18^N4))/100),((10^K4)*('[5]Discharge'!C18^N4))))))</f>
        <v>0.0014225620525970084</v>
      </c>
      <c r="D20" s="25">
        <f>IF('[5]Discharge'!D18=0,0,IF(TRIM('[5]Discharge'!D18)="","",IF(COUNT(O6)=0,"",IF(O6=1,(((10^K4)*('[5]Discharge'!D18^N4))/100),((10^K4)*('[5]Discharge'!D18^N4))))))</f>
        <v>0.0029673501828921573</v>
      </c>
      <c r="E20" s="25">
        <f>IF('[5]Discharge'!E18=0,0,IF(TRIM('[5]Discharge'!E18)="","",IF(COUNT(O6)=0,"",IF(O6=1,(((10^K4)*('[5]Discharge'!E18^N4))/100),((10^K4)*('[5]Discharge'!E18^N4))))))</f>
        <v>20.247651144636095</v>
      </c>
      <c r="F20" s="25">
        <f>IF('[5]Discharge'!F18=0,0,IF(TRIM('[5]Discharge'!F18)="","",IF(COUNT(O6)=0,"",IF(O6=1,(((10^K4)*('[5]Discharge'!F18^N4))/100),((10^K4)*('[5]Discharge'!F18^N4))))))</f>
        <v>0.013796438998267976</v>
      </c>
      <c r="G20" s="25">
        <f>IF('[5]Discharge'!G18=0,0,IF(TRIM('[5]Discharge'!G18)="","",IF(COUNT(O6)=0,"",IF(O6=1,(((10^K4)*('[5]Discharge'!G18^N4))/100),((10^K4)*('[5]Discharge'!G18^N4))))))</f>
        <v>3.390803232133554</v>
      </c>
      <c r="H20" s="25">
        <f>IF('[5]Discharge'!H18=0,0,IF(TRIM('[5]Discharge'!H18)="","",IF(COUNT(O6)=0,"",IF(O6=1,(((10^K4)*('[5]Discharge'!H18^N4))/100),((10^K4)*('[5]Discharge'!H18^N4))))))</f>
        <v>24.5426011060563</v>
      </c>
      <c r="I20" s="25">
        <f>IF('[5]Discharge'!I18=0,0,IF(TRIM('[5]Discharge'!I18)="","",IF(COUNT(O6)=0,"",IF(O6=1,(((10^K4)*('[5]Discharge'!I18^N4))/100),((10^K4)*('[5]Discharge'!I18^N4))))))</f>
        <v>24.5426011060563</v>
      </c>
      <c r="J20" s="25">
        <f>IF('[5]Discharge'!J18=0,0,IF(TRIM('[5]Discharge'!J18)="","",IF(COUNT(O6)=0,"",IF(O6=1,(((10^K4)*('[5]Discharge'!J18^N4))/100),((10^K4)*('[5]Discharge'!J18^N4))))))</f>
        <v>4.075606101473207</v>
      </c>
      <c r="K20" s="25">
        <f>IF('[5]Discharge'!K18=0,0,IF(TRIM('[5]Discharge'!K18)="","",IF(COUNT(O6)=0,"",IF(O6=1,(((10^K4)*('[5]Discharge'!K18^N4))/100),((10^K4)*('[5]Discharge'!K18^N4))))))</f>
        <v>1.522417664917704</v>
      </c>
      <c r="L20" s="25">
        <f>IF('[5]Discharge'!L18=0,0,IF(TRIM('[5]Discharge'!L18)="","",IF(COUNT(O6)=0,"",IF(O6=1,(((10^K4)*('[5]Discharge'!L18^N4))/100),((10^K4)*('[5]Discharge'!L18^N4))))))</f>
        <v>1.3555985333982414</v>
      </c>
      <c r="M20" s="25">
        <f>IF('[5]Discharge'!M18=0,0,IF(TRIM('[5]Discharge'!M18)="","",IF(COUNT(O6)=0,"",IF(O6=1,(((10^K4)*('[5]Discharge'!M18^N4))/100),((10^K4)*('[5]Discharge'!M18^N4))))))</f>
        <v>0.0048782118452436515</v>
      </c>
      <c r="N20" s="25">
        <f>IF('[5]Discharge'!N18=0,0,IF(TRIM('[5]Discharge'!N18)="","",IF(COUNT(O6)=0,"",IF(O6=1,(((10^K4)*('[5]Discharge'!N18^N4))/100),((10^K4)*('[5]Discharge'!N18^N4))))))</f>
        <v>0.001956439429010621</v>
      </c>
      <c r="O20" s="84"/>
      <c r="P20" s="85"/>
      <c r="Q20" s="4"/>
    </row>
    <row r="21" spans="2:17" ht="3.7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84"/>
      <c r="P21" s="85"/>
      <c r="Q21" s="4"/>
    </row>
    <row r="22" spans="2:17" ht="21.75">
      <c r="B22" s="24">
        <v>11</v>
      </c>
      <c r="C22" s="25">
        <f>IF('[5]Discharge'!C20=0,0,IF(TRIM('[5]Discharge'!C20)="","",IF(COUNT(O6)=0,"",IF(O6=1,(((10^K4)*('[5]Discharge'!C20^N4))/100),((10^K4)*('[5]Discharge'!C20^N4))))))</f>
        <v>0.0014225620525970084</v>
      </c>
      <c r="D22" s="25">
        <f>IF('[5]Discharge'!D20=0,0,IF(TRIM('[5]Discharge'!D20)="","",IF(COUNT(O6)=0,"",IF(O6=1,(((10^K4)*('[5]Discharge'!D20^N4))/100),((10^K4)*('[5]Discharge'!D20^N4))))))</f>
        <v>0.002236077773682508</v>
      </c>
      <c r="E22" s="25">
        <f>IF('[5]Discharge'!E20=0,0,IF(TRIM('[5]Discharge'!E20)="","",IF(COUNT(O6)=0,"",IF(O6=1,(((10^K4)*('[5]Discharge'!E20^N4))/100),((10^K4)*('[5]Discharge'!E20^N4))))))</f>
        <v>8.60995193156608</v>
      </c>
      <c r="F22" s="25">
        <f>IF('[5]Discharge'!F20=0,0,IF(TRIM('[5]Discharge'!F20)="","",IF(COUNT(O6)=0,"",IF(O6=1,(((10^K4)*('[5]Discharge'!F20^N4))/100),((10^K4)*('[5]Discharge'!F20^N4))))))</f>
        <v>0.013796438998267976</v>
      </c>
      <c r="G22" s="25">
        <f>IF('[5]Discharge'!G20=0,0,IF(TRIM('[5]Discharge'!G20)="","",IF(COUNT(O6)=0,"",IF(O6=1,(((10^K4)*('[5]Discharge'!G20^N4))/100),((10^K4)*('[5]Discharge'!G20^N4))))))</f>
        <v>2.8153037433376213</v>
      </c>
      <c r="H22" s="25">
        <f>IF('[5]Discharge'!H20=0,0,IF(TRIM('[5]Discharge'!H20)="","",IF(COUNT(O6)=0,"",IF(O6=1,(((10^K4)*('[5]Discharge'!H20^N4))/100),((10^K4)*('[5]Discharge'!H20^N4))))))</f>
        <v>24.89256096408937</v>
      </c>
      <c r="I22" s="25">
        <f>IF('[5]Discharge'!I20=0,0,IF(TRIM('[5]Discharge'!I20)="","",IF(COUNT(O6)=0,"",IF(O6=1,(((10^K4)*('[5]Discharge'!I20^N4))/100),((10^K4)*('[5]Discharge'!I20^N4))))))</f>
        <v>35.437408838053926</v>
      </c>
      <c r="J22" s="25">
        <f>IF('[5]Discharge'!J20=0,0,IF(TRIM('[5]Discharge'!J20)="","",IF(COUNT(O6)=0,"",IF(O6=1,(((10^K4)*('[5]Discharge'!J20^N4))/100),((10^K4)*('[5]Discharge'!J20^N4))))))</f>
        <v>3.8626634653985317</v>
      </c>
      <c r="K22" s="25">
        <f>IF('[5]Discharge'!K20=0,0,IF(TRIM('[5]Discharge'!K20)="","",IF(COUNT(O6)=0,"",IF(O6=1,(((10^K4)*('[5]Discharge'!K20^N4))/100),((10^K4)*('[5]Discharge'!K20^N4))))))</f>
        <v>1.6484276296522156</v>
      </c>
      <c r="L22" s="25">
        <f>IF('[5]Discharge'!L20=0,0,IF(TRIM('[5]Discharge'!L20)="","",IF(COUNT(O6)=0,"",IF(O6=1,(((10^K4)*('[5]Discharge'!L20^N4))/100),((10^K4)*('[5]Discharge'!L20^N4))))))</f>
        <v>1.3391446730483387</v>
      </c>
      <c r="M22" s="25">
        <f>IF('[5]Discharge'!M20=0,0,IF(TRIM('[5]Discharge'!M20)="","",IF(COUNT(O6)=0,"",IF(O6=1,(((10^K4)*('[5]Discharge'!M20^N4))/100),((10^K4)*('[5]Discharge'!M20^N4))))))</f>
        <v>0.0048782118452436515</v>
      </c>
      <c r="N22" s="25">
        <f>IF('[5]Discharge'!N20=0,0,IF(TRIM('[5]Discharge'!N20)="","",IF(COUNT(O6)=0,"",IF(O6=1,(((10^K4)*('[5]Discharge'!N20^N4))/100),((10^K4)*('[5]Discharge'!N20^N4))))))</f>
        <v>0.001956439429010621</v>
      </c>
      <c r="O22" s="84"/>
      <c r="P22" s="85"/>
      <c r="Q22" s="4"/>
    </row>
    <row r="23" spans="2:17" ht="21.75">
      <c r="B23" s="24">
        <v>12</v>
      </c>
      <c r="C23" s="25">
        <f>IF('[5]Discharge'!C21=0,0,IF(TRIM('[5]Discharge'!C21)="","",IF(COUNT(O6)=0,"",IF(O6=1,(((10^K4)*('[5]Discharge'!C21^N4))/100),((10^K4)*('[5]Discharge'!C21^N4))))))</f>
        <v>0.0014225620525970084</v>
      </c>
      <c r="D23" s="25">
        <f>IF('[5]Discharge'!D21=0,0,IF(TRIM('[5]Discharge'!D21)="","",IF(COUNT(O6)=0,"",IF(O6=1,(((10^K4)*('[5]Discharge'!D21^N4))/100),((10^K4)*('[5]Discharge'!D21^N4))))))</f>
        <v>0.0014225620525970084</v>
      </c>
      <c r="E23" s="25">
        <f>IF('[5]Discharge'!E21=0,0,IF(TRIM('[5]Discharge'!E21)="","",IF(COUNT(O6)=0,"",IF(O6=1,(((10^K4)*('[5]Discharge'!E21^N4))/100),((10^K4)*('[5]Discharge'!E21^N4))))))</f>
        <v>5.282783559123906</v>
      </c>
      <c r="F23" s="25">
        <f>IF('[5]Discharge'!F21=0,0,IF(TRIM('[5]Discharge'!F21)="","",IF(COUNT(O6)=0,"",IF(O6=1,(((10^K4)*('[5]Discharge'!F21^N4))/100),((10^K4)*('[5]Discharge'!F21^N4))))))</f>
        <v>0.013796438998267976</v>
      </c>
      <c r="G23" s="25">
        <f>IF('[5]Discharge'!G21=0,0,IF(TRIM('[5]Discharge'!G21)="","",IF(COUNT(O6)=0,"",IF(O6=1,(((10^K4)*('[5]Discharge'!G21^N4))/100),((10^K4)*('[5]Discharge'!G21^N4))))))</f>
        <v>2.88598825933762</v>
      </c>
      <c r="H23" s="25">
        <f>IF('[5]Discharge'!H21=0,0,IF(TRIM('[5]Discharge'!H21)="","",IF(COUNT(O6)=0,"",IF(O6=1,(((10^K4)*('[5]Discharge'!H21^N4))/100),((10^K4)*('[5]Discharge'!H21^N4))))))</f>
        <v>6.051673104970429</v>
      </c>
      <c r="I23" s="25">
        <f>IF('[5]Discharge'!I21=0,0,IF(TRIM('[5]Discharge'!I21)="","",IF(COUNT(O6)=0,"",IF(O6=1,(((10^K4)*('[5]Discharge'!I21^N4))/100),((10^K4)*('[5]Discharge'!I21^N4))))))</f>
        <v>40.74918145205422</v>
      </c>
      <c r="J23" s="25">
        <f>IF('[5]Discharge'!J21=0,0,IF(TRIM('[5]Discharge'!J21)="","",IF(COUNT(O6)=0,"",IF(O6=1,(((10^K4)*('[5]Discharge'!J21^N4))/100),((10^K4)*('[5]Discharge'!J21^N4))))))</f>
        <v>4.184019139160183</v>
      </c>
      <c r="K23" s="25">
        <f>IF('[5]Discharge'!K21=0,0,IF(TRIM('[5]Discharge'!K21)="","",IF(COUNT(O6)=0,"",IF(O6=1,(((10^K4)*('[5]Discharge'!K21^N4))/100),((10^K4)*('[5]Discharge'!K21^N4))))))</f>
        <v>1.6295631442315708</v>
      </c>
      <c r="L23" s="25">
        <f>IF('[5]Discharge'!L21=0,0,IF(TRIM('[5]Discharge'!L21)="","",IF(COUNT(O6)=0,"",IF(O6=1,(((10^K4)*('[5]Discharge'!L21^N4))/100),((10^K4)*('[5]Discharge'!L21^N4))))))</f>
        <v>1.2900400300813948</v>
      </c>
      <c r="M23" s="25">
        <f>IF('[5]Discharge'!M21=0,0,IF(TRIM('[5]Discharge'!M21)="","",IF(COUNT(O6)=0,"",IF(O6=1,(((10^K4)*('[5]Discharge'!M21^N4))/100),((10^K4)*('[5]Discharge'!M21^N4))))))</f>
        <v>0.004057990657169894</v>
      </c>
      <c r="N23" s="25">
        <f>IF('[5]Discharge'!N21=0,0,IF(TRIM('[5]Discharge'!N21)="","",IF(COUNT(O6)=0,"",IF(O6=1,(((10^K4)*('[5]Discharge'!N21^N4))/100),((10^K4)*('[5]Discharge'!N21^N4))))))</f>
        <v>0.001956439429010621</v>
      </c>
      <c r="O23" s="84"/>
      <c r="P23" s="85"/>
      <c r="Q23" s="4"/>
    </row>
    <row r="24" spans="2:17" ht="21.75">
      <c r="B24" s="24">
        <v>13</v>
      </c>
      <c r="C24" s="25">
        <f>IF('[5]Discharge'!C10=0,0,IF(TRIM('[5]Discharge'!C22)="","",IF(COUNT(O6)=0,"",IF(O6=1,(((10^K4)*('[5]Discharge'!C22^N4))/100),((10^K4)*('[5]Discharge'!C22^N4))))))</f>
        <v>0.0014225620525970084</v>
      </c>
      <c r="D24" s="25">
        <f>IF('[5]Discharge'!D22=0,0,IF(TRIM('[5]Discharge'!D22)="","",IF(COUNT(O6)=0,"",IF(O6=1,(((10^K4)*('[5]Discharge'!D22^N4))/100),((10^K4)*('[5]Discharge'!D22^N4))))))</f>
        <v>0.0015526178927860066</v>
      </c>
      <c r="E24" s="25">
        <f>IF('[5]Discharge'!E22=0,0,IF(TRIM('[5]Discharge'!E22)="","",IF(COUNT(O6)=0,"",IF(O6=1,(((10^K4)*('[5]Discharge'!E22^N4))/100),((10^K4)*('[5]Discharge'!E22^N4))))))</f>
        <v>3.390803232133554</v>
      </c>
      <c r="F24" s="25">
        <f>IF('[5]Discharge'!F22=0,0,IF(TRIM('[5]Discharge'!F22)="","",IF(COUNT(O6)=0,"",IF(O6=1,(((10^K4)*('[5]Discharge'!F22^N4))/100),((10^K4)*('[5]Discharge'!F22^N4))))))</f>
        <v>0.018529713627806355</v>
      </c>
      <c r="G24" s="25">
        <f>IF('[5]Discharge'!G22=0,0,IF(TRIM('[5]Discharge'!G22)="","",IF(COUNT(O6)=0,"",IF(O6=1,(((10^K4)*('[5]Discharge'!G22^N4))/100),((10^K4)*('[5]Discharge'!G22^N4))))))</f>
        <v>2.0307610817859274</v>
      </c>
      <c r="H24" s="25">
        <f>IF('[5]Discharge'!H22=0,0,IF(TRIM('[5]Discharge'!H22)="","",IF(COUNT(O6)=0,"",IF(O6=1,(((10^K4)*('[5]Discharge'!H22^N4))/100),((10^K4)*('[5]Discharge'!H22^N4))))))</f>
        <v>6.270991071219957</v>
      </c>
      <c r="I24" s="25">
        <f>IF('[5]Discharge'!I22=0,0,IF(TRIM('[5]Discharge'!I22)="","",IF(COUNT(O6)=0,"",IF(O6=1,(((10^K4)*('[5]Discharge'!I22^N4))/100),((10^K4)*('[5]Discharge'!I22^N4))))))</f>
        <v>51.99255026151176</v>
      </c>
      <c r="J24" s="25">
        <f>IF('[5]Discharge'!J22=0,0,IF(TRIM('[5]Discharge'!J22)="","",IF(COUNT(O6)=0,"",IF(O6=1,(((10^K4)*('[5]Discharge'!J22^N4))/100),((10^K4)*('[5]Discharge'!J22^N4))))))</f>
        <v>3.5987632820737594</v>
      </c>
      <c r="K24" s="25">
        <f>IF('[5]Discharge'!K22=0,0,IF(TRIM('[5]Discharge'!K22)="","",IF(COUNT(O6)=0,"",IF(O6=1,(((10^K4)*('[5]Discharge'!K22^N4))/100),((10^K4)*('[5]Discharge'!K22^N4))))))</f>
        <v>1.522417664917704</v>
      </c>
      <c r="L24" s="25">
        <f>IF('[5]Discharge'!L22=0,0,IF(TRIM('[5]Discharge'!L22)="","",IF(COUNT(O6)=0,"",IF(O6=1,(((10^K4)*('[5]Discharge'!L22^N4))/100),((10^K4)*('[5]Discharge'!L22^N4))))))</f>
        <v>1.1946192998912806</v>
      </c>
      <c r="M24" s="25">
        <f>IF('[5]Discharge'!M22=0,0,IF(TRIM('[5]Discharge'!M22)="","",IF(COUNT(O6)=0,"",IF(O6=1,(((10^K4)*('[5]Discharge'!M22^N4))/100),((10^K4)*('[5]Discharge'!M22^N4))))))</f>
        <v>0.001956439429010621</v>
      </c>
      <c r="N24" s="25">
        <f>IF('[5]Discharge'!N22=0,0,IF(TRIM('[5]Discharge'!N22)="","",IF(COUNT(O6)=0,"",IF(O6=1,(((10^K4)*('[5]Discharge'!N22^N4))/100),((10^K4)*('[5]Discharge'!N22^N4))))))</f>
        <v>0.001956439429010621</v>
      </c>
      <c r="O24" s="84"/>
      <c r="P24" s="85"/>
      <c r="Q24" s="4"/>
    </row>
    <row r="25" spans="2:17" ht="21.75">
      <c r="B25" s="24">
        <v>14</v>
      </c>
      <c r="C25" s="25">
        <f>IF('[5]Discharge'!C10=0,0,IF(TRIM('[5]Discharge'!C23)="","",IF(COUNT(O6)=0,"",IF(O6=1,(((10^K4)*('[5]Discharge'!C23^N4))/100),((10^K4)*('[5]Discharge'!C23^N4))))))</f>
        <v>0.0014225620525970084</v>
      </c>
      <c r="D25" s="25">
        <f>IF('[5]Discharge'!D23=0,0,IF(TRIM('[5]Discharge'!D23)="","",IF(COUNT(O6)=0,"",IF(O6=1,(((10^K4)*('[5]Discharge'!D23^N4))/100),((10^K4)*('[5]Discharge'!D23^N4))))))</f>
        <v>1.1636927762499092</v>
      </c>
      <c r="E25" s="25">
        <f>IF('[5]Discharge'!E23=0,0,IF(TRIM('[5]Discharge'!E23)="","",IF(COUNT(O6)=0,"",IF(O6=1,(((10^K4)*('[5]Discharge'!E23^N4))/100),((10^K4)*('[5]Discharge'!E23^N4))))))</f>
        <v>3.4428816590074307</v>
      </c>
      <c r="F25" s="25">
        <f>IF('[5]Discharge'!F23=0,0,IF(TRIM('[5]Discharge'!F23)="","",IF(COUNT(O6)=0,"",IF(O6=1,(((10^K4)*('[5]Discharge'!F23^N4))/100),((10^K4)*('[5]Discharge'!F23^N4))))))</f>
        <v>0.06292593415784657</v>
      </c>
      <c r="G25" s="25">
        <f>IF('[5]Discharge'!G23=0,0,IF(TRIM('[5]Discharge'!G23)="","",IF(COUNT(O6)=0,"",IF(O6=1,(((10^K4)*('[5]Discharge'!G23^N4))/100),((10^K4)*('[5]Discharge'!G23^N4))))))</f>
        <v>2.3005324698632856</v>
      </c>
      <c r="H25" s="25">
        <f>IF('[5]Discharge'!H23=0,0,IF(TRIM('[5]Discharge'!H23)="","",IF(COUNT(O6)=0,"",IF(O6=1,(((10^K4)*('[5]Discharge'!H23^N4))/100),((10^K4)*('[5]Discharge'!H23^N4))))))</f>
        <v>3.8092957046115368</v>
      </c>
      <c r="I25" s="25">
        <f>IF('[5]Discharge'!I23=0,0,IF(TRIM('[5]Discharge'!I23)="","",IF(COUNT(O6)=0,"",IF(O6=1,(((10^K4)*('[5]Discharge'!I23^N4))/100),((10^K4)*('[5]Discharge'!I23^N4))))))</f>
        <v>47.931982879748745</v>
      </c>
      <c r="J25" s="25">
        <f>IF('[5]Discharge'!J23=0,0,IF(TRIM('[5]Discharge'!J23)="","",IF(COUNT(O6)=0,"",IF(O6=1,(((10^K4)*('[5]Discharge'!J23^N4))/100),((10^K4)*('[5]Discharge'!J23^N4))))))</f>
        <v>3.0642976586961392</v>
      </c>
      <c r="K25" s="25">
        <f>IF('[5]Discharge'!K23=0,0,IF(TRIM('[5]Discharge'!K23)="","",IF(COUNT(O6)=0,"",IF(O6=1,(((10^K4)*('[5]Discharge'!K23^N4))/100),((10^K4)*('[5]Discharge'!K23^N4))))))</f>
        <v>1.522417664917704</v>
      </c>
      <c r="L25" s="25">
        <f>IF('[5]Discharge'!L23=0,0,IF(TRIM('[5]Discharge'!L23)="","",IF(COUNT(O6)=0,"",IF(O6=1,(((10^K4)*('[5]Discharge'!L23^N4))/100),((10^K4)*('[5]Discharge'!L23^N4))))))</f>
        <v>1.1946192998912806</v>
      </c>
      <c r="M25" s="25">
        <f>IF('[5]Discharge'!M23=0,0,IF(TRIM('[5]Discharge'!M23)="","",IF(COUNT(O6)=0,"",IF(O6=1,(((10^K4)*('[5]Discharge'!M23^N4))/100),((10^K4)*('[5]Discharge'!M23^N4))))))</f>
        <v>0.001956439429010621</v>
      </c>
      <c r="N25" s="25">
        <f>IF('[5]Discharge'!N23=0,0,IF(TRIM('[5]Discharge'!N23)="","",IF(COUNT(O6)=0,"",IF(O6=1,(((10^K4)*('[5]Discharge'!N23^N4))/100),((10^K4)*('[5]Discharge'!N23^N4))))))</f>
        <v>0.001956439429010621</v>
      </c>
      <c r="O25" s="84"/>
      <c r="P25" s="85"/>
      <c r="Q25" s="4"/>
    </row>
    <row r="26" spans="2:17" ht="21.75">
      <c r="B26" s="24">
        <v>15</v>
      </c>
      <c r="C26" s="25">
        <f>IF('[5]Discharge'!C24=0,0,IF(TRIM('[5]Discharge'!C24)="","",IF(COUNT(O6)=0,"",IF(O6=1,(((10^K4)*('[5]Discharge'!C24^N4))/100),((10^K4)*('[5]Discharge'!C24^N4))))))</f>
        <v>0.0014225620525970084</v>
      </c>
      <c r="D26" s="25">
        <f>IF('[5]Discharge'!D24=0,0,IF(TRIM('[5]Discharge'!D24)="","",IF(COUNT(O6)=0,"",IF(O6=1,(((10^K4)*('[5]Discharge'!D24^N4))/100),((10^K4)*('[5]Discharge'!D24^N4))))))</f>
        <v>4.022317394593333</v>
      </c>
      <c r="E26" s="25">
        <f>IF('[5]Discharge'!E24=0,0,IF(TRIM('[5]Discharge'!E24)="","",IF(COUNT(O6)=0,"",IF(O6=1,(((10^K4)*('[5]Discharge'!E24^N4))/100),((10^K4)*('[5]Discharge'!E24^N4))))))</f>
        <v>4.29162791231646</v>
      </c>
      <c r="F26" s="25">
        <f>IF('[5]Discharge'!F24=0,0,IF(TRIM('[5]Discharge'!F24)="","",IF(COUNT(O6)=0,"",IF(O6=1,(((10^K4)*('[5]Discharge'!F24^N4))/100),((10^K4)*('[5]Discharge'!F24^N4))))))</f>
        <v>0.054443445435938695</v>
      </c>
      <c r="G26" s="25">
        <f>IF('[5]Discharge'!G24=0,0,IF(TRIM('[5]Discharge'!G24)="","",IF(COUNT(O6)=0,"",IF(O6=1,(((10^K4)*('[5]Discharge'!G24^N4))/100),((10^K4)*('[5]Discharge'!G24^N4))))))</f>
        <v>7.352182829900468</v>
      </c>
      <c r="H26" s="25">
        <f>IF('[5]Discharge'!H24=0,0,IF(TRIM('[5]Discharge'!H24)="","",IF(COUNT(O6)=0,"",IF(O6=1,(((10^K4)*('[5]Discharge'!H24^N4))/100),((10^K4)*('[5]Discharge'!H24^N4))))))</f>
        <v>5.031502573579345</v>
      </c>
      <c r="I26" s="25">
        <f>IF('[5]Discharge'!I24=0,0,IF(TRIM('[5]Discharge'!I24)="","",IF(COUNT(O6)=0,"",IF(O6=1,(((10^K4)*('[5]Discharge'!I24^N4))/100),((10^K4)*('[5]Discharge'!I24^N4))))))</f>
        <v>42.726486856199855</v>
      </c>
      <c r="J26" s="25">
        <f>IF('[5]Discharge'!J24=0,0,IF(TRIM('[5]Discharge'!J24)="","",IF(COUNT(O6)=0,"",IF(O6=1,(((10^K4)*('[5]Discharge'!J24^N4))/100),((10^K4)*('[5]Discharge'!J24^N4))))))</f>
        <v>2.5992078608321507</v>
      </c>
      <c r="K26" s="25">
        <f>IF('[5]Discharge'!K24=0,0,IF(TRIM('[5]Discharge'!K24)="","",IF(COUNT(O6)=0,"",IF(O6=1,(((10^K4)*('[5]Discharge'!K24^N4))/100),((10^K4)*('[5]Discharge'!K24^N4))))))</f>
        <v>1.522417664917704</v>
      </c>
      <c r="L26" s="25">
        <f>IF('[5]Discharge'!L24=0,0,IF(TRIM('[5]Discharge'!L24)="","",IF(COUNT(O6)=0,"",IF(O6=1,(((10^K4)*('[5]Discharge'!L24^N4))/100),((10^K4)*('[5]Discharge'!L24^N4))))))</f>
        <v>1.1946192998912806</v>
      </c>
      <c r="M26" s="25">
        <f>IF('[5]Discharge'!M24=0,0,IF(TRIM('[5]Discharge'!M24)="","",IF(COUNT(O6)=0,"",IF(O6=1,(((10^K4)*('[5]Discharge'!M24^N4))/100),((10^K4)*('[5]Discharge'!M24^N4))))))</f>
        <v>0.002236077773682508</v>
      </c>
      <c r="N26" s="25">
        <f>IF('[5]Discharge'!N24=0,0,IF(TRIM('[5]Discharge'!N24)="","",IF(COUNT(O6)=0,"",IF(O6=1,(((10^K4)*('[5]Discharge'!N24^N4))/100),((10^K4)*('[5]Discharge'!N24^N4))))))</f>
        <v>0.001956439429010621</v>
      </c>
      <c r="O26" s="84"/>
      <c r="P26" s="85"/>
      <c r="Q26" s="4"/>
    </row>
    <row r="27" spans="2:17" ht="21.75">
      <c r="B27" s="24">
        <v>16</v>
      </c>
      <c r="C27" s="25">
        <f>IF('[5]Discharge'!C25=0,0,IF(TRIM('[5]Discharge'!C25)="","",IF(COUNT(O6)=0,"",IF(O6=1,(((10^K4)*('[5]Discharge'!C25^N4))/100),((10^K4)*('[5]Discharge'!C25^N4))))))</f>
        <v>0.0014225620525970084</v>
      </c>
      <c r="D27" s="25">
        <f>IF('[5]Discharge'!D25=0,0,IF(TRIM('[5]Discharge'!D25)="","",IF(COUNT(O6)=0,"",IF(O6=1,(((10^K4)*('[5]Discharge'!D25^N4))/100),((10^K4)*('[5]Discharge'!D25^N4))))))</f>
        <v>0.7691965276345643</v>
      </c>
      <c r="E27" s="25">
        <f>IF('[5]Discharge'!E25=0,0,IF(TRIM('[5]Discharge'!E25)="","",IF(COUNT(O6)=0,"",IF(O6=1,(((10^K4)*('[5]Discharge'!E25^N4))/100),((10^K4)*('[5]Discharge'!E25^N4))))))</f>
        <v>3.100228474577968</v>
      </c>
      <c r="F27" s="25">
        <f>IF('[5]Discharge'!F25=0,0,IF(TRIM('[5]Discharge'!F25)="","",IF(COUNT(O6)=0,"",IF(O6=1,(((10^K4)*('[5]Discharge'!F25^N4))/100),((10^K4)*('[5]Discharge'!F25^N4))))))</f>
        <v>0.06638982618691337</v>
      </c>
      <c r="G27" s="25">
        <f>IF('[5]Discharge'!G25=0,0,IF(TRIM('[5]Discharge'!G25)="","",IF(COUNT(O6)=0,"",IF(O6=1,(((10^K4)*('[5]Discharge'!G25^N4))/100),((10^K4)*('[5]Discharge'!G25^N4))))))</f>
        <v>1.9889826744103383</v>
      </c>
      <c r="H27" s="25">
        <f>IF('[5]Discharge'!H25=0,0,IF(TRIM('[5]Discharge'!H25)="","",IF(COUNT(O6)=0,"",IF(O6=1,(((10^K4)*('[5]Discharge'!H25^N4))/100),((10^K4)*('[5]Discharge'!H25^N4))))))</f>
        <v>3.9155003390648475</v>
      </c>
      <c r="I27" s="25">
        <f>IF('[5]Discharge'!I25=0,0,IF(TRIM('[5]Discharge'!I25)="","",IF(COUNT(O6)=0,"",IF(O6=1,(((10^K4)*('[5]Discharge'!I25^N4))/100),((10^K4)*('[5]Discharge'!I25^N4))))))</f>
        <v>36.45848994898296</v>
      </c>
      <c r="J27" s="25">
        <f>IF('[5]Discharge'!J25=0,0,IF(TRIM('[5]Discharge'!J25)="","",IF(COUNT(O6)=0,"",IF(O6=1,(((10^K4)*('[5]Discharge'!J25^N4))/100),((10^K4)*('[5]Discharge'!J25^N4))))))</f>
        <v>2.5992078608321507</v>
      </c>
      <c r="K27" s="25">
        <f>IF('[5]Discharge'!K25=0,0,IF(TRIM('[5]Discharge'!K25)="","",IF(COUNT(O6)=0,"",IF(O6=1,(((10^K4)*('[5]Discharge'!K25^N4))/100),((10^K4)*('[5]Discharge'!K25^N4))))))</f>
        <v>1.421834251492466</v>
      </c>
      <c r="L27" s="25">
        <f>IF('[5]Discharge'!L25=0,0,IF(TRIM('[5]Discharge'!L25)="","",IF(COUNT(O6)=0,"",IF(O6=1,(((10^K4)*('[5]Discharge'!L25^N4))/100),((10^K4)*('[5]Discharge'!L25^N4))))))</f>
        <v>1.1636927762499092</v>
      </c>
      <c r="M27" s="25">
        <f>IF('[5]Discharge'!M25=0,0,IF(TRIM('[5]Discharge'!M25)="","",IF(COUNT(O6)=0,"",IF(O6=1,(((10^K4)*('[5]Discharge'!M25^N4))/100),((10^K4)*('[5]Discharge'!M25^N4))))))</f>
        <v>0.0031186531456683193</v>
      </c>
      <c r="N27" s="25">
        <f>IF('[5]Discharge'!N25=0,0,IF(TRIM('[5]Discharge'!N25)="","",IF(COUNT(O6)=0,"",IF(O6=1,(((10^K4)*('[5]Discharge'!N25^N4))/100),((10^K4)*('[5]Discharge'!N25^N4))))))</f>
        <v>0.0015526178927860066</v>
      </c>
      <c r="O27" s="84"/>
      <c r="P27" s="85"/>
      <c r="Q27" s="4"/>
    </row>
    <row r="28" spans="2:17" ht="21.75">
      <c r="B28" s="24">
        <v>17</v>
      </c>
      <c r="C28" s="25">
        <f>IF('[5]Discharge'!C26=0,0,IF(TRIM('[5]Discharge'!C26)="","",IF(COUNT(O6)=0,"",IF(O6=1,(((10^K4)*('[5]Discharge'!C26^N4))/100),((10^K4)*('[5]Discharge'!C26^N4))))))</f>
        <v>0.0014225620525970084</v>
      </c>
      <c r="D28" s="25">
        <f>IF('[5]Discharge'!D26=0,0,IF(TRIM('[5]Discharge'!D26)="","",IF(COUNT(O6)=0,"",IF(O6=1,(((10^K4)*('[5]Discharge'!D26^N4))/100),((10^K4)*('[5]Discharge'!D26^N4))))))</f>
        <v>2.4738255767234487</v>
      </c>
      <c r="E28" s="25">
        <f>IF('[5]Discharge'!E26=0,0,IF(TRIM('[5]Discharge'!E26)="","",IF(COUNT(O6)=0,"",IF(O6=1,(((10^K4)*('[5]Discharge'!E26^N4))/100),((10^K4)*('[5]Discharge'!E26^N4))))))</f>
        <v>2.95704061157973</v>
      </c>
      <c r="F28" s="25">
        <f>IF('[5]Discharge'!F26=0,0,IF(TRIM('[5]Discharge'!F26)="","",IF(COUNT(O6)=0,"",IF(O6=1,(((10^K4)*('[5]Discharge'!F26^N4))/100),((10^K4)*('[5]Discharge'!F26^N4))))))</f>
        <v>0.06378822007896581</v>
      </c>
      <c r="G28" s="25">
        <f>IF('[5]Discharge'!G26=0,0,IF(TRIM('[5]Discharge'!G26)="","",IF(COUNT(O6)=0,"",IF(O6=1,(((10^K4)*('[5]Discharge'!G26^N4))/100),((10^K4)*('[5]Discharge'!G26^N4))))))</f>
        <v>3.2448282432165096</v>
      </c>
      <c r="H28" s="25">
        <f>IF('[5]Discharge'!H26=0,0,IF(TRIM('[5]Discharge'!H26)="","",IF(COUNT(O6)=0,"",IF(O6=1,(((10^K4)*('[5]Discharge'!H26^N4))/100),((10^K4)*('[5]Discharge'!H26^N4))))))</f>
        <v>19.087838683923636</v>
      </c>
      <c r="I28" s="25">
        <f>IF('[5]Discharge'!I26=0,0,IF(TRIM('[5]Discharge'!I26)="","",IF(COUNT(O6)=0,"",IF(O6=1,(((10^K4)*('[5]Discharge'!I26^N4))/100),((10^K4)*('[5]Discharge'!I26^N4))))))</f>
        <v>47.07021242758712</v>
      </c>
      <c r="J28" s="25">
        <f>IF('[5]Discharge'!J26=0,0,IF(TRIM('[5]Discharge'!J26)="","",IF(COUNT(O6)=0,"",IF(O6=1,(((10^K4)*('[5]Discharge'!J26^N4))/100),((10^K4)*('[5]Discharge'!J26^N4))))))</f>
        <v>2.5992078608321507</v>
      </c>
      <c r="K28" s="25">
        <f>IF('[5]Discharge'!K26=0,0,IF(TRIM('[5]Discharge'!K26)="","",IF(COUNT(O6)=0,"",IF(O6=1,(((10^K4)*('[5]Discharge'!K26^N4))/100),((10^K4)*('[5]Discharge'!K26^N4))))))</f>
        <v>1.1946192998912806</v>
      </c>
      <c r="L28" s="25">
        <f>IF('[5]Discharge'!L26=0,0,IF(TRIM('[5]Discharge'!L26)="","",IF(COUNT(O6)=0,"",IF(O6=1,(((10^K4)*('[5]Discharge'!L26^N4))/100),((10^K4)*('[5]Discharge'!L26^N4))))))</f>
        <v>1.0578704897793525</v>
      </c>
      <c r="M28" s="25">
        <f>IF('[5]Discharge'!M26=0,0,IF(TRIM('[5]Discharge'!M26)="","",IF(COUNT(O6)=0,"",IF(O6=1,(((10^K4)*('[5]Discharge'!M26^N4))/100),((10^K4)*('[5]Discharge'!M26^N4))))))</f>
        <v>0.002669634255646605</v>
      </c>
      <c r="N28" s="25">
        <f>IF('[5]Discharge'!N26=0,0,IF(TRIM('[5]Discharge'!N26)="","",IF(COUNT(O6)=0,"",IF(O6=1,(((10^K4)*('[5]Discharge'!N26^N4))/100),((10^K4)*('[5]Discharge'!N26^N4))))))</f>
        <v>0.0008123821498714126</v>
      </c>
      <c r="O28" s="84"/>
      <c r="P28" s="85"/>
      <c r="Q28" s="4"/>
    </row>
    <row r="29" spans="2:17" ht="21.75">
      <c r="B29" s="24">
        <v>18</v>
      </c>
      <c r="C29" s="25">
        <f>IF('[5]Discharge'!C27=0,0,IF(TRIM('[5]Discharge'!C27)="","",IF(COUNT(O6)=0,"",IF(O6=1,(((10^K4)*('[5]Discharge'!C27^N4))/100),((10^K4)*('[5]Discharge'!C27^N4))))))</f>
        <v>0.0014225620525970084</v>
      </c>
      <c r="D29" s="25">
        <f>IF('[5]Discharge'!D27=0,0,IF(TRIM('[5]Discharge'!D27)="","",IF(COUNT(O6)=0,"",IF(O6=1,(((10^K4)*('[5]Discharge'!D27^N4))/100),((10^K4)*('[5]Discharge'!D27^N4))))))</f>
        <v>25.370994545548914</v>
      </c>
      <c r="E29" s="25">
        <f>IF('[5]Discharge'!E27=0,0,IF(TRIM('[5]Discharge'!E27)="","",IF(COUNT(O6)=0,"",IF(O6=1,(((10^K4)*('[5]Discharge'!E27^N4))/100),((10^K4)*('[5]Discharge'!E27^N4))))))</f>
        <v>2.8505996945133023</v>
      </c>
      <c r="F29" s="25">
        <f>IF('[5]Discharge'!F27=0,0,IF(TRIM('[5]Discharge'!F27)="","",IF(COUNT(O6)=0,"",IF(O6=1,(((10^K4)*('[5]Discharge'!F27^N4))/100),((10^K4)*('[5]Discharge'!F27^N4))))))</f>
        <v>0.07432313407343578</v>
      </c>
      <c r="G29" s="25">
        <f>IF('[5]Discharge'!G27=0,0,IF(TRIM('[5]Discharge'!G27)="","",IF(COUNT(O6)=0,"",IF(O6=1,(((10^K4)*('[5]Discharge'!G27^N4))/100),((10^K4)*('[5]Discharge'!G27^N4))))))</f>
        <v>7.078505513765503</v>
      </c>
      <c r="H29" s="25">
        <f>IF('[5]Discharge'!H27=0,0,IF(TRIM('[5]Discharge'!H27)="","",IF(COUNT(O6)=0,"",IF(O6=1,(((10^K4)*('[5]Discharge'!H27^N4))/100),((10^K4)*('[5]Discharge'!H27^N4))))))</f>
        <v>45.35667284239578</v>
      </c>
      <c r="I29" s="25">
        <f>IF('[5]Discharge'!I27=0,0,IF(TRIM('[5]Discharge'!I27)="","",IF(COUNT(O6)=0,"",IF(O6=1,(((10^K4)*('[5]Discharge'!I27^N4))/100),((10^K4)*('[5]Discharge'!I27^N4))))))</f>
        <v>68.71244432326485</v>
      </c>
      <c r="J29" s="25">
        <f>IF('[5]Discharge'!J27=0,0,IF(TRIM('[5]Discharge'!J27)="","",IF(COUNT(O6)=0,"",IF(O6=1,(((10^K4)*('[5]Discharge'!J27^N4))/100),((10^K4)*('[5]Discharge'!J27^N4))))))</f>
        <v>2.5992078608321507</v>
      </c>
      <c r="K29" s="25">
        <f>IF('[5]Discharge'!K27=0,0,IF(TRIM('[5]Discharge'!K27)="","",IF(COUNT(O6)=0,"",IF(O6=1,(((10^K4)*('[5]Discharge'!K27^N4))/100),((10^K4)*('[5]Discharge'!K27^N4))))))</f>
        <v>1.1946192998912806</v>
      </c>
      <c r="L29" s="25">
        <f>IF('[5]Discharge'!L27=0,0,IF(TRIM('[5]Discharge'!L27)="","",IF(COUNT(O6)=0,"",IF(O6=1,(((10^K4)*('[5]Discharge'!L27^N4))/100),((10^K4)*('[5]Discharge'!L27^N4))))))</f>
        <v>1.0871382077086333</v>
      </c>
      <c r="M29" s="25">
        <f>IF('[5]Discharge'!M27=0,0,IF(TRIM('[5]Discharge'!M27)="","",IF(COUNT(O6)=0,"",IF(O6=1,(((10^K4)*('[5]Discharge'!M27^N4))/100),((10^K4)*('[5]Discharge'!M27^N4))))))</f>
        <v>0.001956439429010621</v>
      </c>
      <c r="N29" s="25">
        <f>IF('[5]Discharge'!N27=0,0,IF(TRIM('[5]Discharge'!N27)="","",IF(COUNT(O6)=0,"",IF(O6=1,(((10^K4)*('[5]Discharge'!N27^N4))/100),((10^K4)*('[5]Discharge'!N27^N4))))))</f>
        <v>0.0008123821498714126</v>
      </c>
      <c r="O29" s="84"/>
      <c r="P29" s="85"/>
      <c r="Q29" s="4"/>
    </row>
    <row r="30" spans="2:17" ht="21.75">
      <c r="B30" s="24">
        <v>19</v>
      </c>
      <c r="C30" s="25">
        <f>IF('[5]Discharge'!C28=0,0,IF(TRIM('[5]Discharge'!C28)="","",IF(COUNT(O6)=0,"",IF(O6=1,(((10^K4)*('[5]Discharge'!C28^N4))/100),((10^K4)*('[5]Discharge'!C28^N4))))))</f>
        <v>0.0014225620525970084</v>
      </c>
      <c r="D30" s="25">
        <f>IF('[5]Discharge'!D28=0,0,IF(TRIM('[5]Discharge'!D28)="","",IF(COUNT(O6)=0,"",IF(O6=1,(((10^K4)*('[5]Discharge'!D28^N4))/100),((10^K4)*('[5]Discharge'!D28^N4))))))</f>
        <v>29.940142744125065</v>
      </c>
      <c r="E30" s="25">
        <f>IF('[5]Discharge'!E28=0,0,IF('[5]Discharge'!E28=0,0,IF(TRIM('[5]Discharge'!E28)="","",IF(COUNT(O6)=0,"",IF(O6=1,(((10^K4)*('[5]Discharge'!E28^N4))/100),((10^K4)*('[5]Discharge'!E28^N4)))))))</f>
        <v>2.349772582556156</v>
      </c>
      <c r="F30" s="25">
        <f>IF('[5]Discharge'!F28=0,0,IF(TRIM('[5]Discharge'!F28)="","",IF(COUNT(O6)=0,"",IF(O6=1,(((10^K4)*('[5]Discharge'!F28^N4))/100),((10^K4)*('[5]Discharge'!F28^N4))))))</f>
        <v>0.06726188170880272</v>
      </c>
      <c r="G30" s="25">
        <f>IF('[5]Discharge'!G28=0,0,IF(TRIM('[5]Discharge'!G28)="","",IF(COUNT(O6)=0,"",IF(O6=1,(((10^K4)*('[5]Discharge'!G28^N4))/100),((10^K4)*('[5]Discharge'!G28^N4))))))</f>
        <v>19.18393486274141</v>
      </c>
      <c r="H30" s="25">
        <f>IF('[5]Discharge'!H28=0,0,IF(TRIM('[5]Discharge'!H28)="","",IF(COUNT(O6)=0,"",IF(O6=1,(((10^K4)*('[5]Discharge'!H28^N4))/100),((10^K4)*('[5]Discharge'!H28^N4))))))</f>
        <v>42.92587049236464</v>
      </c>
      <c r="I30" s="25">
        <f>IF('[5]Discharge'!I28=0,0,IF(TRIM('[5]Discharge'!I28)="","",IF(COUNT(O6)=0,"",IF(O6=1,(((10^K4)*('[5]Discharge'!I28^N4))/100),((10^K4)*('[5]Discharge'!I28^N4))))))</f>
        <v>57.55465881610734</v>
      </c>
      <c r="J30" s="25">
        <f>IF('[5]Discharge'!J28=0,0,IF(TRIM('[5]Discharge'!J28)="","",IF(COUNT(O6)=0,"",IF(O6=1,(((10^K4)*('[5]Discharge'!J28^N4))/100),((10^K4)*('[5]Discharge'!J28^N4))))))</f>
        <v>2.649724510245558</v>
      </c>
      <c r="K30" s="25">
        <f>IF('[5]Discharge'!K28=0,0,IF(TRIM('[5]Discharge'!K28)="","",IF(COUNT(O6)=0,"",IF(O6=1,(((10^K4)*('[5]Discharge'!K28^N4))/100),((10^K4)*('[5]Discharge'!K28^N4))))))</f>
        <v>1.1946192998912806</v>
      </c>
      <c r="L30" s="25">
        <f>IF('[5]Discharge'!L28=0,0,IF(TRIM('[5]Discharge'!L28)="","",IF(COUNT(O6)=0,"",IF(O6=1,(((10^K4)*('[5]Discharge'!L28^N4))/100),((10^K4)*('[5]Discharge'!L28^N4))))))</f>
        <v>1.0433002720655156</v>
      </c>
      <c r="M30" s="25">
        <f>IF('[5]Discharge'!M28=0,0,IF(TRIM('[5]Discharge'!M28)="","",IF(COUNT(O6)=0,"",IF(O6=1,(((10^K4)*('[5]Discharge'!M28^N4))/100),((10^K4)*('[5]Discharge'!M28^N4))))))</f>
        <v>0.001956439429010621</v>
      </c>
      <c r="N30" s="25">
        <f>IF('[5]Discharge'!N28=0,0,IF(TRIM('[5]Discharge'!N28)="","",IF(COUNT(O6)=0,"",IF(O6=1,(((10^K4)*('[5]Discharge'!N28^N4))/100),((10^K4)*('[5]Discharge'!N28^N4))))))</f>
        <v>0.0008123821498714126</v>
      </c>
      <c r="O30" s="84"/>
      <c r="P30" s="85"/>
      <c r="Q30" s="4"/>
    </row>
    <row r="31" spans="2:17" ht="21.75">
      <c r="B31" s="24">
        <v>20</v>
      </c>
      <c r="C31" s="25">
        <f>IF('[5]Discharge'!C29=0,0,IF(TRIM('[5]Discharge'!C29)="","",IF(COUNT(O6)=0,"",IF(O6=1,(((10^K4)*('[5]Discharge'!C29^N4))/100),((10^K4)*('[5]Discharge'!C29^N4))))))</f>
        <v>0.0014225620525970084</v>
      </c>
      <c r="D31" s="25">
        <f>IF('[5]Discharge'!D29=0,0,IF(TRIM('[5]Discharge'!D29)="","",IF(COUNT(O6)=0,"",IF(O6=1,(((10^K4)*('[5]Discharge'!D29^N4))/100),((10^K4)*('[5]Discharge'!D29^N4))))))</f>
        <v>23.730132622247865</v>
      </c>
      <c r="E31" s="25">
        <f>IF('[5]Discharge'!E29=0,0,IF(TRIM('[5]Discharge'!E29)="","",IF(COUNT(O6)=0,"",IF(O6=1,(((10^K4)*('[5]Discharge'!E29^N4))/100),((10^K4)*('[5]Discharge'!E29^N4))))))</f>
        <v>1.9313954633893715</v>
      </c>
      <c r="F31" s="25">
        <f>IF('[5]Discharge'!F29=0,0,IF(TRIM('[5]Discharge'!F29)="","",IF(COUNT(O6)=0,"",IF(O6=1,(((10^K4)*('[5]Discharge'!F29^N4))/100),((10^K4)*('[5]Discharge'!F29^N4))))))</f>
        <v>19.762640529211776</v>
      </c>
      <c r="G31" s="25">
        <f>IF('[5]Discharge'!G29=0,0,IF(TRIM('[5]Discharge'!G29)="","",IF(COUNT(O6)=0,"",IF(O6=1,(((10^K4)*('[5]Discharge'!G29^N4))/100),((10^K4)*('[5]Discharge'!G29^N4))))))</f>
        <v>19.762640529211776</v>
      </c>
      <c r="H31" s="25">
        <f>IF('[5]Discharge'!H29=0,0,IF(TRIM('[5]Discharge'!H29)="","",IF(COUNT(O6)=0,"",IF(O6=1,(((10^K4)*('[5]Discharge'!H29^N4))/100),((10^K4)*('[5]Discharge'!H29^N4))))))</f>
        <v>30.088104508827424</v>
      </c>
      <c r="I31" s="25">
        <f>IF('[5]Discharge'!I29=0,0,IF(TRIM('[5]Discharge'!I29)="","",IF(COUNT(O6)=0,"",IF(O6=1,(((10^K4)*('[5]Discharge'!I29^N4))/100),((10^K4)*('[5]Discharge'!I29^N4))))))</f>
        <v>38.46310148579412</v>
      </c>
      <c r="J31" s="25">
        <f>IF('[5]Discharge'!J29=0,0,IF(TRIM('[5]Discharge'!J29)="","",IF(COUNT(O6)=0,"",IF(O6=1,(((10^K4)*('[5]Discharge'!J29^N4))/100),((10^K4)*('[5]Discharge'!J29^N4))))))</f>
        <v>3.2811944470900483</v>
      </c>
      <c r="K31" s="25">
        <f>IF('[5]Discharge'!K29=0,0,IF(TRIM('[5]Discharge'!K29)="","",IF(COUNT(O6)=0,"",IF(O6=1,(((10^K4)*('[5]Discharge'!K29^N4))/100),((10^K4)*('[5]Discharge'!K29^N4))))))</f>
        <v>1.2257159867337086</v>
      </c>
      <c r="L31" s="25">
        <f>IF('[5]Discharge'!L29=0,0,IF(TRIM('[5]Discharge'!L29)="","",IF(COUNT(O6)=0,"",IF(O6=1,(((10^K4)*('[5]Discharge'!L29^N4))/100),((10^K4)*('[5]Discharge'!L29^N4))))))</f>
        <v>1.0433002720655156</v>
      </c>
      <c r="M31" s="25">
        <f>IF('[5]Discharge'!M29=0,0,IF(TRIM('[5]Discharge'!M29)="","",IF(COUNT(O6)=0,"",IF(O6=1,(((10^K4)*('[5]Discharge'!M29^N4))/100),((10^K4)*('[5]Discharge'!M29^N4))))))</f>
        <v>0.001956439429010621</v>
      </c>
      <c r="N31" s="25">
        <f>IF('[5]Discharge'!N29=0,0,IF(TRIM('[5]Discharge'!N29)="","",IF(COUNT(O6)=0,"",IF(O6=1,(((10^K4)*('[5]Discharge'!N29^N4))/100),((10^K4)*('[5]Discharge'!N29^N4))))))</f>
        <v>0.0008123821498714126</v>
      </c>
      <c r="O31" s="84"/>
      <c r="P31" s="85"/>
      <c r="Q31" s="4"/>
    </row>
    <row r="32" spans="2:17" ht="3.75" customHeight="1"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84"/>
      <c r="P32" s="85"/>
      <c r="Q32" s="4"/>
    </row>
    <row r="33" spans="2:17" ht="21.75">
      <c r="B33" s="24">
        <v>21</v>
      </c>
      <c r="C33" s="25">
        <f>IF('[5]Discharge'!C31=0,0,IF(TRIM('[5]Discharge'!C31)="","",IF(COUNT(O6)=0,"",IF(O6=1,(((10^K4)*('[5]Discharge'!C31^N4))/100),((10^K4)*('[5]Discharge'!C31^N4))))))</f>
        <v>0.0014225620525970084</v>
      </c>
      <c r="D33" s="25">
        <f>IF('[5]Discharge'!D31=0,0,IF(TRIM('[5]Discharge'!D31)="","",IF(COUNT(O6)=0,"",IF(O6=1,(((10^K4)*('[5]Discharge'!D31^N4))/100),((10^K4)*('[5]Discharge'!D31^N4))))))</f>
        <v>28.322851511647254</v>
      </c>
      <c r="E33" s="25">
        <f>IF('[5]Discharge'!E31=0,0,IF(TRIM('[5]Discharge'!E31)="","",IF(COUNT(O6)=0,"",IF(O6=1,(((10^K4)*('[5]Discharge'!E31^N4))/100),((10^K4)*('[5]Discharge'!E31^N4))))))</f>
        <v>1.5393216002259558</v>
      </c>
      <c r="F33" s="25">
        <f>IF('[5]Discharge'!F31=0,0,IF(TRIM('[5]Discharge'!F31)="","",IF(COUNT(O6)=0,"",IF(O6=1,(((10^K4)*('[5]Discharge'!F31^N4))/100),((10^K4)*('[5]Discharge'!F31^N4))))))</f>
        <v>17.28176829970454</v>
      </c>
      <c r="G33" s="25">
        <f>IF('[5]Discharge'!G31=0,0,IF(TRIM('[5]Discharge'!G31)="","",IF(COUNT(O6)=0,"",IF(O6=1,(((10^K4)*('[5]Discharge'!G31^N4))/100),((10^K4)*('[5]Discharge'!G31^N4))))))</f>
        <v>21.6187048089524</v>
      </c>
      <c r="H33" s="25">
        <f>IF('[5]Discharge'!H31=0,0,IF(TRIM('[5]Discharge'!H31)="","",IF(COUNT(O6)=0,"",IF(O6=1,(((10^K4)*('[5]Discharge'!H31^N4))/100),((10^K4)*('[5]Discharge'!H31^N4))))))</f>
        <v>19.472833312972483</v>
      </c>
      <c r="I33" s="25">
        <f>IF('[5]Discharge'!I31=0,0,IF(TRIM('[5]Discharge'!I31)="","",IF(COUNT(O6)=0,"",IF(O6=1,(((10^K4)*('[5]Discharge'!I31^N4))/100),((10^K4)*('[5]Discharge'!I31^N4))))))</f>
        <v>27.739495587511627</v>
      </c>
      <c r="J33" s="25">
        <f>IF('[5]Discharge'!J31=0,0,IF(TRIM('[5]Discharge'!J31)="","",IF(COUNT(O6)=0,"",IF(O6=1,(((10^K4)*('[5]Discharge'!J31^N4))/100),((10^K4)*('[5]Discharge'!J31^N4))))))</f>
        <v>2.5488978837756537</v>
      </c>
      <c r="K33" s="25">
        <f>IF('[5]Discharge'!K31=0,0,IF(TRIM('[5]Discharge'!K31)="","",IF(COUNT(O6)=0,"",IF(O6=1,(((10^K4)*('[5]Discharge'!K31^N4))/100),((10^K4)*('[5]Discharge'!K31^N4))))))</f>
        <v>1.3391446730483387</v>
      </c>
      <c r="L33" s="25">
        <f>IF('[5]Discharge'!L31=0,0,IF(TRIM('[5]Discharge'!L31)="","",IF(COUNT(O6)=0,"",IF(O6=1,(((10^K4)*('[5]Discharge'!L31^N4))/100),((10^K4)*('[5]Discharge'!L31^N4))))))</f>
        <v>1.0433002720655156</v>
      </c>
      <c r="M33" s="25">
        <f>IF('[5]Discharge'!M31=0,0,IF(TRIM('[5]Discharge'!M31)="","",IF(COUNT(O6)=0,"",IF(O6=1,(((10^K4)*('[5]Discharge'!M31^N4))/100),((10^K4)*('[5]Discharge'!M31^N4))))))</f>
        <v>0.001956439429010621</v>
      </c>
      <c r="N33" s="25">
        <f>IF('[5]Discharge'!N31=0,0,IF(TRIM('[5]Discharge'!N31)="","",IF(COUNT(O6)=0,"",IF(O6=1,(((10^K4)*('[5]Discharge'!N31^N4))/100),((10^K4)*('[5]Discharge'!N31^N4))))))</f>
        <v>0.0008123821498714126</v>
      </c>
      <c r="O33" s="84"/>
      <c r="P33" s="85"/>
      <c r="Q33" s="4"/>
    </row>
    <row r="34" spans="2:17" ht="21.75">
      <c r="B34" s="24">
        <v>22</v>
      </c>
      <c r="C34" s="25">
        <f>IF('[5]Discharge'!C32=0,0,IF(TRIM('[5]Discharge'!C32)="","",IF(COUNT(O6)=0,"",IF(O6=1,(((10^K4)*('[5]Discharge'!C32^N4))/100),((10^K4)*('[5]Discharge'!C32^N4))))))</f>
        <v>0.0014225620525970084</v>
      </c>
      <c r="D34" s="25">
        <f>IF('[5]Discharge'!D32=0,0,IF(TRIM('[5]Discharge'!D32)="","",IF(COUNT(O6)=0,"",IF(O6=1,(((10^K4)*('[5]Discharge'!D32^N4))/100),((10^K4)*('[5]Discharge'!D32^N4))))))</f>
        <v>19.56933512870522</v>
      </c>
      <c r="E34" s="25">
        <f>IF('[5]Discharge'!E32=0,0,IF(TRIM('[5]Discharge'!E32)="","",IF(COUNT(O6)=0,"",IF(O6=1,(((10^K4)*('[5]Discharge'!E32^N4))/100),((10^K4)*('[5]Discharge'!E32^N4))))))</f>
        <v>0.7439517291119229</v>
      </c>
      <c r="F34" s="25">
        <f>IF('[5]Discharge'!F32=0,0,IF(TRIM('[5]Discharge'!F32)="","",IF(COUNT(O6)=0,"",IF(O6=1,(((10^K4)*('[5]Discharge'!F32^N4))/100),((10^K4)*('[5]Discharge'!F32^N4))))))</f>
        <v>14.919690787767106</v>
      </c>
      <c r="G34" s="25">
        <f>IF('[5]Discharge'!G32=0,0,IF(TRIM('[5]Discharge'!G32)="","",IF(COUNT(O6)=0,"",IF(O6=1,(((10^K4)*('[5]Discharge'!G32^N4))/100),((10^K4)*('[5]Discharge'!G32^N4))))))</f>
        <v>29.349843979686355</v>
      </c>
      <c r="H34" s="25">
        <f>IF('[5]Discharge'!H32=0,0,IF(TRIM('[5]Discharge'!H32)="","",IF(COUNT(O6)=0,"",IF(O6=1,(((10^K4)*('[5]Discharge'!H32^N4))/100),((10^K4)*('[5]Discharge'!H32^N4))))))</f>
        <v>25.126447503083796</v>
      </c>
      <c r="I34" s="25">
        <f>IF('[5]Discharge'!I32=0,0,IF(TRIM('[5]Discharge'!I32)="","",IF(COUNT(O6)=0,"",IF(O6=1,(((10^K4)*('[5]Discharge'!I32^N4))/100),((10^K4)*('[5]Discharge'!I32^N4))))))</f>
        <v>28.46909022754251</v>
      </c>
      <c r="J34" s="25">
        <f>IF('[5]Discharge'!J32=0,0,IF(TRIM('[5]Discharge'!J32)="","",IF(COUNT(O6)=0,"",IF(O6=1,(((10^K4)*('[5]Discharge'!J32^N4))/100),((10^K4)*('[5]Discharge'!J32^N4))))))</f>
        <v>2.649724510245558</v>
      </c>
      <c r="K34" s="25">
        <f>IF('[5]Discharge'!K32=0,0,IF(TRIM('[5]Discharge'!K32)="","",IF(COUNT(O6)=0,"",IF(O6=1,(((10^K4)*('[5]Discharge'!K32^N4))/100),((10^K4)*('[5]Discharge'!K32^N4))))))</f>
        <v>1.3555985333982414</v>
      </c>
      <c r="L34" s="25">
        <f>IF('[5]Discharge'!L32=0,0,IF(TRIM('[5]Discharge'!L32)="","",IF(COUNT(O6)=0,"",IF(O6=1,(((10^K4)*('[5]Discharge'!L32^N4))/100),((10^K4)*('[5]Discharge'!L32^N4))))))</f>
        <v>1.0433002720655156</v>
      </c>
      <c r="M34" s="25">
        <f>IF('[5]Discharge'!M32=0,0,IF(TRIM('[5]Discharge'!M32)="","",IF(COUNT(O6)=0,"",IF(O6=1,(((10^K4)*('[5]Discharge'!M32^N4))/100),((10^K4)*('[5]Discharge'!M32^N4))))))</f>
        <v>0.001956439429010621</v>
      </c>
      <c r="N34" s="25">
        <f>IF('[5]Discharge'!N32=0,0,IF(TRIM('[5]Discharge'!N32)="","",IF(COUNT(O6)=0,"",IF(O6=1,(((10^K4)*('[5]Discharge'!N32^N4))/100),((10^K4)*('[5]Discharge'!N32^N4))))))</f>
        <v>0.0008123821498714126</v>
      </c>
      <c r="O34" s="84"/>
      <c r="P34" s="85"/>
      <c r="Q34" s="4"/>
    </row>
    <row r="35" spans="2:17" ht="21.75">
      <c r="B35" s="24">
        <v>23</v>
      </c>
      <c r="C35" s="25">
        <f>IF('[5]Discharge'!C33=0,0,IF(TRIM('[5]Discharge'!C33)="","",IF(COUNT(O6)=0,"",IF(O6=1,(((10^K4)*('[5]Discharge'!C33^N4))/100),((10^K4)*('[5]Discharge'!C33^N4))))))</f>
        <v>0.0015526178927860066</v>
      </c>
      <c r="D35" s="25">
        <f>IF('[5]Discharge'!D33=0,0,IF(TRIM('[5]Discharge'!D33)="","",IF(COUNT(O6)=0,"",IF(O6=1,(((10^K4)*('[5]Discharge'!D33^N4))/100),((10^K4)*('[5]Discharge'!D33^N4))))))</f>
        <v>1.9889826744103383</v>
      </c>
      <c r="E35" s="25">
        <f>IF('[5]Discharge'!E33=0,0,IF(TRIM('[5]Discharge'!E33)="","",IF(COUNT(O6)=0,"",IF(O6=1,(((10^K4)*('[5]Discharge'!E33^N4))/100),((10^K4)*('[5]Discharge'!E33^N4))))))</f>
        <v>0.004057990657169894</v>
      </c>
      <c r="F35" s="25">
        <f>IF('[5]Discharge'!F33=0,0,IF(TRIM('[5]Discharge'!F33)="","",IF(COUNT(O6)=0,"",IF(O6=1,(((10^K4)*('[5]Discharge'!F33^N4))/100),((10^K4)*('[5]Discharge'!F33^N4))))))</f>
        <v>24.659137977999844</v>
      </c>
      <c r="G35" s="25">
        <f>IF('[5]Discharge'!G33=0,0,IF(TRIM('[5]Discharge'!G33)="","",IF(COUNT(O6)=0,"",IF(O6=1,(((10^K4)*('[5]Discharge'!G33^N4))/100),((10^K4)*('[5]Discharge'!G33^N4))))))</f>
        <v>21.6187048089524</v>
      </c>
      <c r="H35" s="25">
        <f>IF('[5]Discharge'!H33=0,0,IF(TRIM('[5]Discharge'!H33)="","",IF(COUNT(O6)=0,"",IF(O6=1,(((10^K4)*('[5]Discharge'!H33^N4))/100),((10^K4)*('[5]Discharge'!H33^N4))))))</f>
        <v>23.499065990187432</v>
      </c>
      <c r="I35" s="25">
        <f>IF('[5]Discharge'!I33=0,0,IF(TRIM('[5]Discharge'!I33)="","",IF(COUNT(O6)=0,"",IF(O6=1,(((10^K4)*('[5]Discharge'!I33^N4))/100),((10^K4)*('[5]Discharge'!I33^N4))))))</f>
        <v>27.88509376765025</v>
      </c>
      <c r="J35" s="25">
        <f>IF('[5]Discharge'!J33=0,0,IF(TRIM('[5]Discharge'!J33)="","",IF(COUNT(O6)=0,"",IF(O6=1,(((10^K4)*('[5]Discharge'!J33^N4))/100),((10^K4)*('[5]Discharge'!J33^N4))))))</f>
        <v>2.95704061157973</v>
      </c>
      <c r="K35" s="25">
        <f>IF('[5]Discharge'!K33=0,0,IF(TRIM('[5]Discharge'!K33)="","",IF(COUNT(O6)=0,"",IF(O6=1,(((10^K4)*('[5]Discharge'!K33^N4))/100),((10^K4)*('[5]Discharge'!K33^N4))))))</f>
        <v>1.3555985333982414</v>
      </c>
      <c r="L35" s="25">
        <f>IF('[5]Discharge'!L33=0,0,IF(TRIM('[5]Discharge'!L33)="","",IF(COUNT(O6)=0,"",IF(O6=1,(((10^K4)*('[5]Discharge'!L33^N4))/100),((10^K4)*('[5]Discharge'!L33^N4))))))</f>
        <v>1.0433002720655156</v>
      </c>
      <c r="M35" s="25">
        <f>IF('[5]Discharge'!M33=0,0,IF(TRIM('[5]Discharge'!M33)="","",IF(COUNT(O6)=0,"",IF(O6=1,(((10^K4)*('[5]Discharge'!M33^N4))/100),((10^K4)*('[5]Discharge'!M33^N4))))))</f>
        <v>0.001956439429010621</v>
      </c>
      <c r="N35" s="25">
        <f>IF('[5]Discharge'!N33=0,0,IF(TRIM('[5]Discharge'!N33)="","",IF(COUNT(O6)=0,"",IF(O6=1,(((10^K4)*('[5]Discharge'!N33^N4))/100),((10^K4)*('[5]Discharge'!N33^N4))))))</f>
        <v>0.0008123821498714126</v>
      </c>
      <c r="O35" s="84"/>
      <c r="P35" s="85"/>
      <c r="Q35" s="4"/>
    </row>
    <row r="36" spans="2:17" ht="21.75">
      <c r="B36" s="24">
        <v>24</v>
      </c>
      <c r="C36" s="25">
        <f>IF('[5]Discharge'!C34=0,0,IF(TRIM('[5]Discharge'!C34)="","",IF(COUNT(O6)=0,"",IF(O6=1,(((10^K4)*('[5]Discharge'!C34^N4))/100),((10^K4)*('[5]Discharge'!C34^N4))))))</f>
        <v>0.0048782118452436515</v>
      </c>
      <c r="D36" s="25">
        <f>IF('[5]Discharge'!D34=0,0,IF(TRIM('[5]Discharge'!D34)="","",IF(COUNT(O6)=0,"",IF(O6=1,(((10^K4)*('[5]Discharge'!D34^N4))/100),((10^K4)*('[5]Discharge'!D34^N4))))))</f>
        <v>2.675059621004406</v>
      </c>
      <c r="E36" s="25">
        <f>IF('[5]Discharge'!E34=0,0,IF(TRIM('[5]Discharge'!E34)="","",IF(COUNT(O6)=0,"",IF(O6=1,(((10^K4)*('[5]Discharge'!E34^N4))/100),((10^K4)*('[5]Discharge'!E34^N4))))))</f>
        <v>0.018087525005637792</v>
      </c>
      <c r="F36" s="25">
        <f>IF('[5]Discharge'!F34=0,0,IF(TRIM('[5]Discharge'!F34)="","",IF(COUNT(O6)=0,"",IF(O6=1,(((10^K4)*('[5]Discharge'!F34^N4))/100),((10^K4)*('[5]Discharge'!F34^N4))))))</f>
        <v>30.85147301236599</v>
      </c>
      <c r="G36" s="25">
        <f>IF('[5]Discharge'!G34=0,0,IF(TRIM('[5]Discharge'!G34)="","",IF(COUNT(O6)=0,"",IF(O6=1,(((10^K4)*('[5]Discharge'!G34^N4))/100),((10^K4)*('[5]Discharge'!G34^N4))))))</f>
        <v>30.6921050252786</v>
      </c>
      <c r="H36" s="25">
        <f>IF('[5]Discharge'!H34=0,0,IF(TRIM('[5]Discharge'!H34)="","",IF(COUNT(O6)=0,"",IF(O6=1,(((10^K4)*('[5]Discharge'!H34^N4))/100),((10^K4)*('[5]Discharge'!H34^N4))))))</f>
        <v>7.215069901246866</v>
      </c>
      <c r="I36" s="25">
        <f>IF('[5]Discharge'!I34=0,0,IF(TRIM('[5]Discharge'!I34)="","",IF(COUNT(O6)=0,"",IF(O6=1,(((10^K4)*('[5]Discharge'!I34^N4))/100),((10^K4)*('[5]Discharge'!I34^N4))))))</f>
        <v>33.58696768531842</v>
      </c>
      <c r="J36" s="25">
        <f>IF('[5]Discharge'!J34=0,0,IF(TRIM('[5]Discharge'!J34)="","",IF(COUNT(O6)=0,"",IF(O6=1,(((10^K4)*('[5]Discharge'!J34^N4))/100),((10^K4)*('[5]Discharge'!J34^N4))))))</f>
        <v>2.921468780489244</v>
      </c>
      <c r="K36" s="25">
        <f>IF('[5]Discharge'!K34=0,0,IF(TRIM('[5]Discharge'!K34)="","",IF(COUNT(O6)=0,"",IF(O6=1,(((10^K4)*('[5]Discharge'!K34^N4))/100),((10^K4)*('[5]Discharge'!K34^N4))))))</f>
        <v>1.2737584941517848</v>
      </c>
      <c r="L36" s="25">
        <f>IF('[5]Discharge'!L34=0,0,IF(TRIM('[5]Discharge'!L34)="","",IF(COUNT(O6)=0,"",IF(O6=1,(((10^K4)*('[5]Discharge'!L34^N4))/100),((10^K4)*('[5]Discharge'!L34^N4))))))</f>
        <v>1.0433002720655156</v>
      </c>
      <c r="M36" s="25">
        <f>IF('[5]Discharge'!M34=0,0,IF(TRIM('[5]Discharge'!M34)="","",IF(COUNT(O6)=0,"",IF(O6=1,(((10^K4)*('[5]Discharge'!M34^N4))/100),((10^K4)*('[5]Discharge'!M34^N4))))))</f>
        <v>0.001956439429010621</v>
      </c>
      <c r="N36" s="25">
        <f>IF('[5]Discharge'!N34=0,0,IF(TRIM('[5]Discharge'!N34)="","",IF(COUNT(O6)=0,"",IF(O6=1,(((10^K4)*('[5]Discharge'!N34^N4))/100),((10^K4)*('[5]Discharge'!N34^N4))))))</f>
        <v>0.0008123821498714126</v>
      </c>
      <c r="O36" s="84"/>
      <c r="P36" s="85"/>
      <c r="Q36" s="4"/>
    </row>
    <row r="37" spans="2:17" ht="21.75">
      <c r="B37" s="24">
        <v>25</v>
      </c>
      <c r="C37" s="25">
        <f>IF('[5]Discharge'!C35=0,0,IF(TRIM('[5]Discharge'!C35)="","",IF(COUNT(O6)=0,"",IF(O6=1,(((10^K4)*('[5]Discharge'!C35^N4))/100),((10^K4)*('[5]Discharge'!C35^N4))))))</f>
        <v>0.0035818016454772757</v>
      </c>
      <c r="D37" s="25">
        <f>IF('[5]Discharge'!D35=0,0,IF(TRIM('[5]Discharge'!D35)="","",IF(COUNT(O6)=0,"",IF(O6=1,(((10^K4)*('[5]Discharge'!D35^N4))/100),((10^K4)*('[5]Discharge'!D35^N4))))))</f>
        <v>3.6514971382459662</v>
      </c>
      <c r="E37" s="25">
        <f>IF('[5]Discharge'!E35=0,0,IF(TRIM('[5]Discharge'!E35)="","",IF(COUNT(O6)=0,"",IF(O6=1,(((10^K4)*('[5]Discharge'!E35^N4))/100),((10^K4)*('[5]Discharge'!E35^N4))))))</f>
        <v>0.017209999998907856</v>
      </c>
      <c r="F37" s="25">
        <f>IF('[5]Discharge'!F35=0,0,IF(TRIM('[5]Discharge'!F35)="","",IF(COUNT(O6)=0,"",IF(O6=1,(((10^K4)*('[5]Discharge'!F35^N4))/100),((10^K4)*('[5]Discharge'!F35^N4))))))</f>
        <v>28.46909022754251</v>
      </c>
      <c r="G37" s="25">
        <f>IF('[5]Discharge'!G35=0,0,IF(TRIM('[5]Discharge'!G35)="","",IF(COUNT(O6)=0,"",IF(O6=1,(((10^K4)*('[5]Discharge'!G35^N4))/100),((10^K4)*('[5]Discharge'!G35^N4))))))</f>
        <v>22.013887344219565</v>
      </c>
      <c r="H37" s="25">
        <f>IF('[5]Discharge'!H35=0,0,IF(TRIM('[5]Discharge'!H35)="","",IF(COUNT(O6)=0,"",IF(O6=1,(((10^K4)*('[5]Discharge'!H35^N4))/100),((10^K4)*('[5]Discharge'!H35^N4))))))</f>
        <v>4.022317394593333</v>
      </c>
      <c r="I37" s="25">
        <f>IF('[5]Discharge'!I35=0,0,IF(TRIM('[5]Discharge'!I35)="","",IF(COUNT(O6)=0,"",IF(O6=1,(((10^K4)*('[5]Discharge'!I35^N4))/100),((10^K4)*('[5]Discharge'!I35^N4))))))</f>
        <v>35.9471831082195</v>
      </c>
      <c r="J37" s="25">
        <f>IF('[5]Discharge'!J35=0,0,IF(TRIM('[5]Discharge'!J35)="","",IF(COUNT(O6)=0,"",IF(O6=1,(((10^K4)*('[5]Discharge'!J35^N4))/100),((10^K4)*('[5]Discharge'!J35^N4))))))</f>
        <v>2.921468780489244</v>
      </c>
      <c r="K37" s="25">
        <f>IF('[5]Discharge'!K35=0,0,IF(TRIM('[5]Discharge'!K35)="","",IF(COUNT(O6)=0,"",IF(O6=1,(((10^K4)*('[5]Discharge'!K35^N4))/100),((10^K4)*('[5]Discharge'!K35^N4))))))</f>
        <v>1.0433002720655156</v>
      </c>
      <c r="L37" s="25">
        <f>IF('[5]Discharge'!L35=0,0,IF(TRIM('[5]Discharge'!L35)="","",IF(COUNT(O6)=0,"",IF(O6=1,(((10^K4)*('[5]Discharge'!L35^N4))/100),((10^K4)*('[5]Discharge'!L35^N4))))))</f>
        <v>1.0433002720655156</v>
      </c>
      <c r="M37" s="25">
        <f>IF('[5]Discharge'!M35=0,0,IF(TRIM('[5]Discharge'!M35)="","",IF(COUNT(O6)=0,"",IF(O6=1,(((10^K4)*('[5]Discharge'!M35^N4))/100),((10^K4)*('[5]Discharge'!M35^N4))))))</f>
        <v>0.001956439429010621</v>
      </c>
      <c r="N37" s="25">
        <f>IF('[5]Discharge'!N35=0,0,IF(TRIM('[5]Discharge'!N35)="","",IF(COUNT(O6)=0,"",IF(O6=1,(((10^K4)*('[5]Discharge'!N35^N4))/100),((10^K4)*('[5]Discharge'!N35^N4))))))</f>
        <v>0.0008123821498714126</v>
      </c>
      <c r="O37" s="84"/>
      <c r="P37" s="85"/>
      <c r="Q37" s="4"/>
    </row>
    <row r="38" spans="2:17" ht="21.75">
      <c r="B38" s="24">
        <v>26</v>
      </c>
      <c r="C38" s="25">
        <f>IF('[5]Discharge'!C36=0,0,IF(TRIM('[5]Discharge'!C36)="","",IF(COUNT(O6)=0,"",IF(O6=1,(((10^K4)*('[5]Discharge'!C36^N4))/100),((10^K4)*('[5]Discharge'!C36^N4))))))</f>
        <v>0.03754521727258842</v>
      </c>
      <c r="D38" s="25">
        <f>IF('[5]Discharge'!D36=0,0,IF(TRIM('[5]Discharge'!D36)="","",IF(COUNT(O6)=0,"",IF(O6=1,(((10^K4)*('[5]Discharge'!D36^N4))/100),((10^K4)*('[5]Discharge'!D36^N4))))))</f>
        <v>2.5488978837756537</v>
      </c>
      <c r="E38" s="25">
        <f>IF('[5]Discharge'!E36=0,0,IF(TRIM('[5]Discharge'!E36)="","",IF(COUNT(O6)=0,"",IF(O6=1,(((10^K4)*('[5]Discharge'!E36^N4))/100),((10^K4)*('[5]Discharge'!E36^N4))))))</f>
        <v>0.018087525005637792</v>
      </c>
      <c r="F38" s="25">
        <f>IF('[5]Discharge'!F36=0,0,IF(TRIM('[5]Discharge'!F36)="","",IF(COUNT(O6)=0,"",IF(O6=1,(((10^K4)*('[5]Discharge'!F36^N4))/100),((10^K4)*('[5]Discharge'!F36^N4))))))</f>
        <v>25.98454021264575</v>
      </c>
      <c r="G38" s="25">
        <f>IF('[5]Discharge'!G36=0,0,IF(TRIM('[5]Discharge'!G36)="","",IF(COUNT(O6)=0,"",IF(O6=1,(((10^K4)*('[5]Discharge'!G36^N4))/100),((10^K4)*('[5]Discharge'!G36^N4))))))</f>
        <v>22.41057503642717</v>
      </c>
      <c r="H38" s="25">
        <f>IF('[5]Discharge'!H36=0,0,IF(TRIM('[5]Discharge'!H36)="","",IF(COUNT(O6)=0,"",IF(O6=1,(((10^K4)*('[5]Discharge'!H36^N4))/100),((10^K4)*('[5]Discharge'!H36^N4))))))</f>
        <v>5.878915169256277</v>
      </c>
      <c r="I38" s="25">
        <f>IF('[5]Discharge'!I36=0,0,IF(TRIM('[5]Discharge'!I36)="","",IF(COUNT(O6)=0,"",IF(O6=1,(((10^K4)*('[5]Discharge'!I36^N4))/100),((10^K4)*('[5]Discharge'!I36^N4))))))</f>
        <v>51.299131837030444</v>
      </c>
      <c r="J38" s="25">
        <f>IF('[5]Discharge'!J36=0,0,IF(TRIM('[5]Discharge'!J36)="","",IF(COUNT(O6)=0,"",IF(O6=1,(((10^K4)*('[5]Discharge'!J36^N4))/100),((10^K4)*('[5]Discharge'!J36^N4))))))</f>
        <v>3.172354217078397</v>
      </c>
      <c r="K38" s="25">
        <f>IF('[5]Discharge'!K36=0,0,IF(TRIM('[5]Discharge'!K36)="","",IF(COUNT(O6)=0,"",IF(O6=1,(((10^K4)*('[5]Discharge'!K36^N4))/100),((10^K4)*('[5]Discharge'!K36^N4))))))</f>
        <v>1.0433002720655156</v>
      </c>
      <c r="L38" s="25">
        <f>IF('[5]Discharge'!L36=0,0,IF(TRIM('[5]Discharge'!L36)="","",IF(COUNT(O6)=0,"",IF(O6=1,(((10^K4)*('[5]Discharge'!L36^N4))/100),((10^K4)*('[5]Discharge'!L36^N4))))))</f>
        <v>1.0433002720655156</v>
      </c>
      <c r="M38" s="25">
        <f>IF('[5]Discharge'!M36=0,0,IF(TRIM('[5]Discharge'!M36)="","",IF(COUNT(O6)=0,"",IF(O6=1,(((10^K4)*('[5]Discharge'!M36^N4))/100),((10^K4)*('[5]Discharge'!M36^N4))))))</f>
        <v>0.001956439429010621</v>
      </c>
      <c r="N38" s="25">
        <f>IF('[5]Discharge'!N36=0,0,IF(TRIM('[5]Discharge'!N36)="","",IF(COUNT(O6)=0,"",IF(O6=1,(((10^K4)*('[5]Discharge'!N36^N4))/100),((10^K4)*('[5]Discharge'!N36^N4))))))</f>
        <v>0.0008123821498714126</v>
      </c>
      <c r="O38" s="84"/>
      <c r="P38" s="85"/>
      <c r="Q38" s="4"/>
    </row>
    <row r="39" spans="2:17" ht="21.75">
      <c r="B39" s="24">
        <v>27</v>
      </c>
      <c r="C39" s="25">
        <f>IF('[5]Discharge'!C37=0,0,IF(TRIM('[5]Discharge'!C37)="","",IF(COUNT(O6)=0,"",IF(O6=1,(((10^K4)*('[5]Discharge'!C37^N4))/100),((10^K4)*('[5]Discharge'!C37^N4))))))</f>
        <v>0.01634183396850591</v>
      </c>
      <c r="D39" s="25">
        <f>IF('[5]Discharge'!D37=0,0,IF(TRIM('[5]Discharge'!D37)="","",IF(COUNT(O6)=0,"",IF(O6=1,(((10^K4)*('[5]Discharge'!D37^N4))/100),((10^K4)*('[5]Discharge'!D37^N4))))))</f>
        <v>8.186057859542613</v>
      </c>
      <c r="E39" s="25">
        <f>IF('[5]Discharge'!E37=0,0,IF(TRIM('[5]Discharge'!E37)="","",IF(COUNT(O6)=0,"",IF(O6=1,(((10^K4)*('[5]Discharge'!E37^N4))/100),((10^K4)*('[5]Discharge'!E37^N4))))))</f>
        <v>0.015911348523448356</v>
      </c>
      <c r="F39" s="25">
        <f>IF('[5]Discharge'!F37=0,0,IF(TRIM('[5]Discharge'!F37)="","",IF(COUNT(O6)=0,"",IF(O6=1,(((10^K4)*('[5]Discharge'!F37^N4))/100),((10^K4)*('[5]Discharge'!F37^N4))))))</f>
        <v>27.46952739036736</v>
      </c>
      <c r="G39" s="25">
        <f>IF('[5]Discharge'!G37=0,0,IF(TRIM('[5]Discharge'!G37)="","",IF(COUNT(O6)=0,"",IF(O6=1,(((10^K4)*('[5]Discharge'!G37^N4))/100),((10^K4)*('[5]Discharge'!G37^N4))))))</f>
        <v>6.9424957525481545</v>
      </c>
      <c r="H39" s="25">
        <f>IF('[5]Discharge'!H37=0,0,IF(TRIM('[5]Discharge'!H37)="","",IF(COUNT(O6)=0,"",IF(O6=1,(((10^K4)*('[5]Discharge'!H37^N4))/100),((10^K4)*('[5]Discharge'!H37^N4))))))</f>
        <v>4.455525912700601</v>
      </c>
      <c r="I39" s="25">
        <f>IF('[5]Discharge'!I37=0,0,IF(TRIM('[5]Discharge'!I37)="","",IF(COUNT(O6)=0,"",IF(O6=1,(((10^K4)*('[5]Discharge'!I37^N4))/100),((10^K4)*('[5]Discharge'!I37^N4))))))</f>
        <v>29.792335365643485</v>
      </c>
      <c r="J39" s="25">
        <f>IF('[5]Discharge'!J37=0,0,IF(TRIM('[5]Discharge'!J37)="","",IF(COUNT(O6)=0,"",IF(O6=1,(((10^K4)*('[5]Discharge'!J37^N4))/100),((10^K4)*('[5]Discharge'!J37^N4))))))</f>
        <v>3.0642976586961392</v>
      </c>
      <c r="K39" s="25">
        <f>IF('[5]Discharge'!K37=0,0,IF(TRIM('[5]Discharge'!K37)="","",IF(COUNT(O6)=0,"",IF(O6=1,(((10^K4)*('[5]Discharge'!K37^N4))/100),((10^K4)*('[5]Discharge'!K37^N4))))))</f>
        <v>1.0433002720655156</v>
      </c>
      <c r="L39" s="25">
        <f>IF('[5]Discharge'!L37=0,0,IF(TRIM('[5]Discharge'!L37)="","",IF(COUNT(O6)=0,"",IF(O6=1,(((10^K4)*('[5]Discharge'!L37^N4))/100),((10^K4)*('[5]Discharge'!L37^N4))))))</f>
        <v>1.0433002720655156</v>
      </c>
      <c r="M39" s="25">
        <f>IF('[5]Discharge'!M37=0,0,IF(TRIM('[5]Discharge'!M37)="","",IF(COUNT(O6)=0,"",IF(O6=1,(((10^K4)*('[5]Discharge'!M37^N4))/100),((10^K4)*('[5]Discharge'!M37^N4))))))</f>
        <v>0.001956439429010621</v>
      </c>
      <c r="N39" s="25">
        <f>IF('[5]Discharge'!N37=0,0,IF(TRIM('[5]Discharge'!N37)="","",IF(COUNT(O6)=0,"",IF(O6=1,(((10^K4)*('[5]Discharge'!N37^N4))/100),((10^K4)*('[5]Discharge'!N37^N4))))))</f>
        <v>0.0008123821498714126</v>
      </c>
      <c r="O39" s="84"/>
      <c r="P39" s="85"/>
      <c r="Q39" s="4"/>
    </row>
    <row r="40" spans="2:17" ht="21.75">
      <c r="B40" s="24">
        <v>28</v>
      </c>
      <c r="C40" s="25">
        <f>IF('[5]Discharge'!C38=0,0,IF(TRIM('[5]Discharge'!C38)="","",IF(COUNT(O6)=0,"",IF(O6=1,(((10^K4)*('[5]Discharge'!C38^N4))/100),((10^K4)*('[5]Discharge'!C38^N4))))))</f>
        <v>0.004711643701173471</v>
      </c>
      <c r="D40" s="25">
        <f>IF('[5]Discharge'!D38=0,0,IF(TRIM('[5]Discharge'!D38)="","",IF(COUNT(O6)=0,"",IF(O6=1,(((10^K4)*('[5]Discharge'!D38^N4))/100),((10^K4)*('[5]Discharge'!D38^N4))))))</f>
        <v>4.618573520959789</v>
      </c>
      <c r="E40" s="25">
        <f>IF('[5]Discharge'!E38=0,0,IF(TRIM('[5]Discharge'!E38)="","",IF(COUNT(O6)=0,"",IF(O6=1,(((10^K4)*('[5]Discharge'!E38^N4))/100),((10^K4)*('[5]Discharge'!E38^N4))))))</f>
        <v>0.012152132755451892</v>
      </c>
      <c r="F40" s="25">
        <f>IF('[5]Discharge'!F38=0,0,IF(TRIM('[5]Discharge'!F38)="","",IF(COUNT(O6)=0,"",IF(O6=1,(((10^K4)*('[5]Discharge'!F38^N4))/100),((10^K4)*('[5]Discharge'!F38^N4))))))</f>
        <v>25.616040809538116</v>
      </c>
      <c r="G40" s="25">
        <f>IF('[5]Discharge'!G38=0,0,IF(TRIM('[5]Discharge'!G38)="","",IF(COUNT(O6)=0,"",IF(O6=1,(((10^K4)*('[5]Discharge'!G38^N4))/100),((10^K4)*('[5]Discharge'!G38^N4))))))</f>
        <v>6.807046864872543</v>
      </c>
      <c r="H40" s="25">
        <f>IF('[5]Discharge'!H38=0,0,IF(TRIM('[5]Discharge'!H38)="","",IF(COUNT(O6)=0,"",IF(O6=1,(((10^K4)*('[5]Discharge'!H38^N4))/100),((10^K4)*('[5]Discharge'!H38^N4))))))</f>
        <v>27.594058749863063</v>
      </c>
      <c r="I40" s="25">
        <f>IF('[5]Discharge'!I38=0,0,IF(TRIM('[5]Discharge'!I38)="","",IF(COUNT(O6)=0,"",IF(O6=1,(((10^K4)*('[5]Discharge'!I38^N4))/100),((10^K4)*('[5]Discharge'!I38^N4))))))</f>
        <v>38.273862185801086</v>
      </c>
      <c r="J40" s="25">
        <f>IF('[5]Discharge'!J38=0,0,IF(TRIM('[5]Discharge'!J38)="","",IF(COUNT(O6)=0,"",IF(O6=1,(((10^K4)*('[5]Discharge'!J38^N4))/100),((10^K4)*('[5]Discharge'!J38^N4))))))</f>
        <v>2.072721952148531</v>
      </c>
      <c r="K40" s="25">
        <f>IF('[5]Discharge'!K38=0,0,IF(TRIM('[5]Discharge'!K38)="","",IF(COUNT(O6)=0,"",IF(O6=1,(((10^K4)*('[5]Discharge'!K38^N4))/100),((10^K4)*('[5]Discharge'!K38^N4))))))</f>
        <v>1.0433002720655156</v>
      </c>
      <c r="L40" s="25">
        <f>IF('[5]Discharge'!L38=0,0,IF(TRIM('[5]Discharge'!L38)="","",IF(COUNT(O6)=0,"",IF(O6=1,(((10^K4)*('[5]Discharge'!L38^N4))/100),((10^K4)*('[5]Discharge'!L38^N4))))))</f>
        <v>1.0433002720655156</v>
      </c>
      <c r="M40" s="25">
        <f>IF('[5]Discharge'!M38=0,0,IF(TRIM('[5]Discharge'!M38)="","",IF(COUNT(O6)=0,"",IF(O6=1,(((10^K4)*('[5]Discharge'!M38^N4))/100),((10^K4)*('[5]Discharge'!M38^N4))))))</f>
        <v>0.001956439429010621</v>
      </c>
      <c r="N40" s="25">
        <f>IF('[5]Discharge'!N38=0,0,IF(TRIM('[5]Discharge'!N38)="","",IF(COUNT(O6)=0,"",IF(O6=1,(((10^K4)*('[5]Discharge'!N38^N4))/100),((10^K4)*('[5]Discharge'!N38^N4))))))</f>
        <v>0.0008123821498714126</v>
      </c>
      <c r="O40" s="84"/>
      <c r="P40" s="85"/>
      <c r="Q40" s="4"/>
    </row>
    <row r="41" spans="2:17" ht="21.75">
      <c r="B41" s="24">
        <v>29</v>
      </c>
      <c r="C41" s="25">
        <f>IF('[5]Discharge'!C39=0,0,IF(TRIM('[5]Discharge'!C39)="","",IF(COUNT(O6)=0,"",IF(O6=1,(((10^K4)*('[5]Discharge'!C39^N4))/100),((10^K4)*('[5]Discharge'!C39^N4))))))</f>
        <v>0.0034259202893067</v>
      </c>
      <c r="D41" s="25">
        <f>IF('[5]Discharge'!D39=0,0,IF(TRIM('[5]Discharge'!D39)="","",IF(COUNT(O6)=0,"",IF(O6=1,(((10^K4)*('[5]Discharge'!D39^N4))/100),((10^K4)*('[5]Discharge'!D39^N4))))))</f>
        <v>6.138446445591822</v>
      </c>
      <c r="E41" s="25">
        <f>IF('[5]Discharge'!E39=0,0,IF(TRIM('[5]Discharge'!E39)="","",IF(COUNT(O6)=0,"",IF(O6=1,(((10^K4)*('[5]Discharge'!E39^N4))/100),((10^K4)*('[5]Discharge'!E39^N4))))))</f>
        <v>0.011346932615253037</v>
      </c>
      <c r="F41" s="25">
        <f>IF('[5]Discharge'!F39=0,0,IF(TRIM('[5]Discharge'!F39)="","",IF(COUNT(O6)=0,"",IF(O6=1,(((10^K4)*('[5]Discharge'!F39^N4))/100),((10^K4)*('[5]Discharge'!F39^N4))))))</f>
        <v>25.98454021264575</v>
      </c>
      <c r="G41" s="25">
        <f>IF('[5]Discharge'!G39=0,0,IF(TRIM('[5]Discharge'!G39)="","",IF(COUNT(O6)=0,"",IF(O6=1,(((10^K4)*('[5]Discharge'!G39^N4))/100),((10^K4)*('[5]Discharge'!G39^N4))))))</f>
        <v>22.60947847697979</v>
      </c>
      <c r="H41" s="25">
        <f>IF('[5]Discharge'!H39=0,0,IF(TRIM('[5]Discharge'!H39)="","",IF(COUNT(O6)=0,"",IF(O6=1,(((10^K4)*('[5]Discharge'!H39^N4))/100),((10^K4)*('[5]Discharge'!H39^N4))))))</f>
        <v>9.116282730734087</v>
      </c>
      <c r="I41" s="25">
        <f>IF('[5]Discharge'!I39=0,0,IF(TRIM('[5]Discharge'!I39)="","",IF(COUNT(O6)=0,"",IF(O6=1,(((10^K4)*('[5]Discharge'!I39^N4))/100),((10^K4)*('[5]Discharge'!I39^N4))))))</f>
        <v>25.49345544836225</v>
      </c>
      <c r="J41" s="25">
        <f>IF('[5]Discharge'!J39=0,0,IF(TRIM('[5]Discharge'!J39)="","",IF(COUNT(O6)=0,"",IF(O6=1,(((10^K4)*('[5]Discharge'!J39^N4))/100),((10^K4)*('[5]Discharge'!J39^N4))))))</f>
        <v>1.92666201785645</v>
      </c>
      <c r="K41" s="25">
        <f>IF('[5]Discharge'!K39=0,0,IF(TRIM('[5]Discharge'!K39)="","",IF(COUNT(O6)=0,"",IF(O6=1,(((10^K4)*('[5]Discharge'!K39^N4))/100),((10^K4)*('[5]Discharge'!K39^N4))))))</f>
        <v>1.0724832468537198</v>
      </c>
      <c r="L41" s="25">
        <f>IF('[5]Discharge'!L39=0,0,IF(TRIM('[5]Discharge'!L39)="","",IF(COUNT(O6)=0,"",IF(O6=1,(((10^K4)*('[5]Discharge'!L39^N4))/100),((10^K4)*('[5]Discharge'!L39^N4))))))</f>
        <v>1.0433002720655156</v>
      </c>
      <c r="M41" s="25">
        <f>IF('[5]Discharge'!M39=0,0,IF(TRIM('[5]Discharge'!M39)="","",IF(COUNT(O6)=0,"",IF(O6=1,(((10^K4)*('[5]Discharge'!M39^N4))/100),((10^K4)*('[5]Discharge'!M39^N4))))))</f>
      </c>
      <c r="N41" s="25">
        <f>IF('[5]Discharge'!N39=0,0,IF(TRIM('[5]Discharge'!N39)="","",IF(COUNT(O6)=0,"",IF(O6=1,(((10^K4)*('[5]Discharge'!N39^N4))/100),((10^K4)*('[5]Discharge'!N39^N4))))))</f>
        <v>0.0008123821498714126</v>
      </c>
      <c r="O41" s="84"/>
      <c r="P41" s="85"/>
      <c r="Q41" s="4"/>
    </row>
    <row r="42" spans="2:17" ht="21.75">
      <c r="B42" s="24">
        <v>30</v>
      </c>
      <c r="C42" s="25">
        <f>IF('[5]Discharge'!C40=0,0,IF(TRIM('[5]Discharge'!C40)="","",IF(COUNT(O6)=0,"",IF(O6=1,(((10^K4)*('[5]Discharge'!C40^N4))/100),((10^K4)*('[5]Discharge'!C40^N4))))))</f>
        <v>0.0031186531456683193</v>
      </c>
      <c r="D42" s="25">
        <f>IF('[5]Discharge'!D40=0,0,IF(TRIM('[5]Discharge'!D40)="","",IF(COUNT(O6)=0,"",IF(O6=1,(((10^K4)*('[5]Discharge'!D40^N4))/100),((10^K4)*('[5]Discharge'!D40^N4))))))</f>
        <v>4.184019139160183</v>
      </c>
      <c r="E42" s="25">
        <f>IF('[5]Discharge'!E40=0,0,IF(TRIM('[5]Discharge'!E40)="","",IF(COUNT(O6)=0,"",IF(O6=1,(((10^K4)*('[5]Discharge'!E40^N4))/100),((10^K4)*('[5]Discharge'!E40^N4))))))</f>
        <v>0.015483310935678746</v>
      </c>
      <c r="F42" s="25">
        <f>IF('[5]Discharge'!F40=0,0,IF(TRIM('[5]Discharge'!F40)="","",IF(COUNT(O6)=0,"",IF(O6=1,(((10^K4)*('[5]Discharge'!F40^N4))/100),((10^K4)*('[5]Discharge'!F40^N4))))))</f>
        <v>24.077625228587017</v>
      </c>
      <c r="G42" s="25">
        <f>IF('[5]Discharge'!G40=0,0,IF(TRIM('[5]Discharge'!G40)="","",IF(COUNT(O6)=0,"",IF(O6=1,(((10^K4)*('[5]Discharge'!G40^N4))/100),((10^K4)*('[5]Discharge'!G40^N4))))))</f>
        <v>24.659137977999844</v>
      </c>
      <c r="H42" s="25">
        <f>IF('[5]Discharge'!H40=0,0,IF(TRIM('[5]Discharge'!H40)="","",IF(COUNT(O6)=0,"",IF(O6=1,(((10^K4)*('[5]Discharge'!H40^N4))/100),((10^K4)*('[5]Discharge'!H40^N4))))))</f>
        <v>3.5987632820737594</v>
      </c>
      <c r="I42" s="25">
        <f>IF('[5]Discharge'!I40=0,0,IF(TRIM('[5]Discharge'!I40)="","",IF(COUNT(O6)=0,"",IF(O6=1,(((10^K4)*('[5]Discharge'!I40^N4))/100),((10^K4)*('[5]Discharge'!I40^N4))))))</f>
        <v>24.89256096408937</v>
      </c>
      <c r="J42" s="25">
        <f>IF('[5]Discharge'!J40=0,0,IF(TRIM('[5]Discharge'!J40)="","",IF(COUNT(O6)=0,"",IF(O6=1,(((10^K4)*('[5]Discharge'!J40^N4))/100),((10^K4)*('[5]Discharge'!J40^N4))))))</f>
        <v>2.0517188443574654</v>
      </c>
      <c r="K42" s="25">
        <f>IF('[5]Discharge'!K40=0,0,IF(TRIM('[5]Discharge'!K40)="","",IF(COUNT(O6)=0,"",IF(O6=1,(((10^K4)*('[5]Discharge'!K40^N4))/100),((10^K4)*('[5]Discharge'!K40^N4))))))</f>
        <v>1.4887287813857628</v>
      </c>
      <c r="L42" s="25">
        <f>IF('[5]Discharge'!L40=0,0,IF(TRIM('[5]Discharge'!L40)="","",IF(COUNT(O6)=0,"",IF(O6=1,(((10^K4)*('[5]Discharge'!L40^N4))/100),((10^K4)*('[5]Discharge'!L40^N4))))))</f>
        <v>1.0142888291484295</v>
      </c>
      <c r="M42" s="25"/>
      <c r="N42" s="25">
        <f>IF('[5]Discharge'!N40=0,0,IF(TRIM('[5]Discharge'!N40)="","",IF(COUNT(O6)=0,"",IF(O6=1,(((10^K4)*('[5]Discharge'!N40^N4))/100),((10^K4)*('[5]Discharge'!N40^N4))))))</f>
        <v>0.0008123821498714126</v>
      </c>
      <c r="O42" s="84"/>
      <c r="P42" s="85"/>
      <c r="Q42" s="4"/>
    </row>
    <row r="43" spans="2:17" ht="21.75">
      <c r="B43" s="24">
        <v>31</v>
      </c>
      <c r="C43" s="25"/>
      <c r="D43" s="25">
        <f>IF('[5]Discharge'!D41=0,0,IF(TRIM('[5]Discharge'!D41)="","",IF(COUNT(O6)=0,"",IF(O6=1,(((10^K4)*('[5]Discharge'!D41^N4))/100),((10^K4)*('[5]Discharge'!D41^N4))))))</f>
        <v>19.472833312972483</v>
      </c>
      <c r="E43" s="25"/>
      <c r="F43" s="25">
        <f>IF('[5]Discharge'!F41=0,0,IF(TRIM('[5]Discharge'!F41)="","",IF(COUNT(O6)=0,"",IF(O6=1,(((10^K4)*('[5]Discharge'!F41^N4))/100),((10^K4)*('[5]Discharge'!F41^N4))))))</f>
        <v>26.23082252263579</v>
      </c>
      <c r="G43" s="25">
        <f>IF('[5]Discharge'!G41=0,0,IF(TRIM('[5]Discharge'!G41)="","",IF(COUNT(O6)=0,"",IF(O6=1,(((10^K4)*('[5]Discharge'!G41^N4))/100),((10^K4)*('[5]Discharge'!G41^N4))))))</f>
        <v>22.80875244620531</v>
      </c>
      <c r="H43" s="25"/>
      <c r="I43" s="25">
        <f>IF('[5]Discharge'!I41=0,0,IF(TRIM('[5]Discharge'!I41)="","",IF(COUNT(O6)=0,"",IF(O6=1,(((10^K4)*('[5]Discharge'!I41^N4))/100),((10^K4)*('[5]Discharge'!I41^N4))))))</f>
        <v>32.93892296849308</v>
      </c>
      <c r="J43" s="25"/>
      <c r="K43" s="25">
        <f>IF('[5]Discharge'!K41=0,0,IF(TRIM('[5]Discharge'!K41)="","",IF(COUNT(O6)=0,"",IF(O6=1,(((10^K4)*('[5]Discharge'!K41^N4))/100),((10^K4)*('[5]Discharge'!K41^N4))))))</f>
        <v>2.3005324698632856</v>
      </c>
      <c r="L43" s="25">
        <f>IF(TRIM('[5]Discharge'!L41)="","",IF(COUNT(O6)=0,"",IF(O6=1,(((10^K4)*('[5]Discharge'!L41^N4))/100),((10^K4)*('[5]Discharge'!L41^N4)))))</f>
        <v>0.9015275668351497</v>
      </c>
      <c r="M43" s="25"/>
      <c r="N43" s="29">
        <f>IF('[5]Discharge'!N41=0,0,IF(TRIM('[5]Discharge'!N41)="","",IF(COUNT(O6)=0,"",IF(O6=1,(((10^K4)*('[5]Discharge'!N41^N4))/100),((10^K4)*('[5]Discharge'!N41^N4))))))</f>
        <v>0.000590697571045515</v>
      </c>
      <c r="O43" s="84"/>
      <c r="P43" s="85"/>
      <c r="Q43" s="4"/>
    </row>
    <row r="44" spans="2:17" ht="2.25" customHeight="1"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6"/>
      <c r="Q44" s="4"/>
    </row>
    <row r="45" spans="2:17" ht="21.75">
      <c r="B45" s="1" t="s">
        <v>28</v>
      </c>
      <c r="C45" s="25">
        <f>IF(COUNT(C11:C43)=0,"",SUM(C11:C43))</f>
        <v>0.11274637920271031</v>
      </c>
      <c r="D45" s="25">
        <f aca="true" t="shared" si="0" ref="D45:M45">IF(COUNT(D11:D43)=0,"",SUM(D11:D43))</f>
        <v>188.85639257932672</v>
      </c>
      <c r="E45" s="25">
        <f t="shared" si="0"/>
        <v>123.5369794032788</v>
      </c>
      <c r="F45" s="25">
        <f t="shared" si="0"/>
        <v>292.10328544499566</v>
      </c>
      <c r="G45" s="25">
        <f t="shared" si="0"/>
        <v>326.15782594151875</v>
      </c>
      <c r="H45" s="25">
        <f t="shared" si="0"/>
        <v>504.36628733584047</v>
      </c>
      <c r="I45" s="25">
        <f t="shared" si="0"/>
        <v>1084.0267767489656</v>
      </c>
      <c r="J45" s="25">
        <f t="shared" si="0"/>
        <v>164.25287496863177</v>
      </c>
      <c r="K45" s="25">
        <f t="shared" si="0"/>
        <v>46.924474326001636</v>
      </c>
      <c r="L45" s="25">
        <f t="shared" si="0"/>
        <v>38.84393650284079</v>
      </c>
      <c r="M45" s="25">
        <f t="shared" si="0"/>
        <v>0.09231348464256163</v>
      </c>
      <c r="N45" s="25">
        <f>IF(COUNT(N11:N43)=0,"",SUM(N11:N43))</f>
        <v>0.0489707788796244</v>
      </c>
      <c r="O45" s="84">
        <f>IF(COUNT(C45:N45)=0,"",SUM(C45:N45))</f>
        <v>2769.322863894125</v>
      </c>
      <c r="P45" s="85"/>
      <c r="Q45" s="28" t="s">
        <v>29</v>
      </c>
    </row>
    <row r="46" spans="2:17" ht="21.75">
      <c r="B46" s="1" t="s">
        <v>30</v>
      </c>
      <c r="C46" s="25">
        <f>IF(COUNT(C11:C43)=0,"",AVERAGE(C11:C43))</f>
        <v>0.003758212640090344</v>
      </c>
      <c r="D46" s="25">
        <f aca="true" t="shared" si="1" ref="D46:N46">IF(COUNT(D11:D43)=0,"",AVERAGE(D11:D43))</f>
        <v>6.092141696107314</v>
      </c>
      <c r="E46" s="25">
        <f t="shared" si="1"/>
        <v>4.117899313442627</v>
      </c>
      <c r="F46" s="25">
        <f t="shared" si="1"/>
        <v>9.422686627257924</v>
      </c>
      <c r="G46" s="25">
        <f t="shared" si="1"/>
        <v>10.521220191661895</v>
      </c>
      <c r="H46" s="25">
        <f t="shared" si="1"/>
        <v>16.81220957786135</v>
      </c>
      <c r="I46" s="25">
        <f t="shared" si="1"/>
        <v>34.968605701579534</v>
      </c>
      <c r="J46" s="25">
        <f t="shared" si="1"/>
        <v>5.4750958322877255</v>
      </c>
      <c r="K46" s="25">
        <f t="shared" si="1"/>
        <v>1.5136927201936012</v>
      </c>
      <c r="L46" s="25">
        <f t="shared" si="1"/>
        <v>1.2530302097690578</v>
      </c>
      <c r="M46" s="25">
        <f t="shared" si="1"/>
        <v>0.0032969101658057724</v>
      </c>
      <c r="N46" s="25">
        <f t="shared" si="1"/>
        <v>0.001579702544504013</v>
      </c>
      <c r="O46" s="84">
        <f>IF(COUNT(C46:N46)=0,"",SUM(C46:N46))</f>
        <v>90.18521669551141</v>
      </c>
      <c r="P46" s="85"/>
      <c r="Q46" s="4"/>
    </row>
    <row r="47" spans="2:17" ht="21.75">
      <c r="B47" s="1" t="s">
        <v>31</v>
      </c>
      <c r="C47" s="25">
        <f>IF(COUNT(C11:C43)=0,"",MAX(C11:C43))</f>
        <v>0.03754521727258842</v>
      </c>
      <c r="D47" s="25">
        <f aca="true" t="shared" si="2" ref="D47:N47">IF(COUNT(D11:D43)=0,"",MAX(D11:D43))</f>
        <v>29.940142744125065</v>
      </c>
      <c r="E47" s="25">
        <f t="shared" si="2"/>
        <v>20.73512994280869</v>
      </c>
      <c r="F47" s="25">
        <f t="shared" si="2"/>
        <v>30.85147301236599</v>
      </c>
      <c r="G47" s="25">
        <f t="shared" si="2"/>
        <v>30.6921050252786</v>
      </c>
      <c r="H47" s="25">
        <f t="shared" si="2"/>
        <v>45.35667284239578</v>
      </c>
      <c r="I47" s="25">
        <f t="shared" si="2"/>
        <v>68.71244432326485</v>
      </c>
      <c r="J47" s="25">
        <f t="shared" si="2"/>
        <v>26.972597174340898</v>
      </c>
      <c r="K47" s="25">
        <f t="shared" si="2"/>
        <v>2.3005324698632856</v>
      </c>
      <c r="L47" s="25">
        <f t="shared" si="2"/>
        <v>2.22708896946399</v>
      </c>
      <c r="M47" s="25">
        <f t="shared" si="2"/>
        <v>0.006965455143489209</v>
      </c>
      <c r="N47" s="25">
        <f t="shared" si="2"/>
        <v>0.003271524094990223</v>
      </c>
      <c r="O47" s="84">
        <f>IF(COUNT(C47:N47)=0,"",MAX(C47:N47))</f>
        <v>68.71244432326485</v>
      </c>
      <c r="P47" s="85"/>
      <c r="Q47" s="4"/>
    </row>
    <row r="48" spans="2:17" ht="21.75">
      <c r="B48" s="1" t="s">
        <v>32</v>
      </c>
      <c r="C48" s="25">
        <f>IF(COUNT(C11:C43)=0,"",MIN(C11:C43))</f>
        <v>0.0014225620525970084</v>
      </c>
      <c r="D48" s="25">
        <f aca="true" t="shared" si="3" ref="D48:N48">IF(COUNT(D11:D43)=0,"",MIN(D11:D43))</f>
        <v>0.0014225620525970084</v>
      </c>
      <c r="E48" s="25">
        <f t="shared" si="3"/>
        <v>0.004057990657169894</v>
      </c>
      <c r="F48" s="25">
        <f t="shared" si="3"/>
        <v>0.00938714513549471</v>
      </c>
      <c r="G48" s="25">
        <f t="shared" si="3"/>
        <v>1.6862935196150934</v>
      </c>
      <c r="H48" s="25">
        <f t="shared" si="3"/>
        <v>3.172354217078397</v>
      </c>
      <c r="I48" s="25">
        <f t="shared" si="3"/>
        <v>2.88598825933762</v>
      </c>
      <c r="J48" s="25">
        <f t="shared" si="3"/>
        <v>1.92666201785645</v>
      </c>
      <c r="K48" s="25">
        <f t="shared" si="3"/>
        <v>1.0433002720655156</v>
      </c>
      <c r="L48" s="25">
        <f t="shared" si="3"/>
        <v>0.9015275668351497</v>
      </c>
      <c r="M48" s="25">
        <f t="shared" si="3"/>
        <v>0.001956439429010621</v>
      </c>
      <c r="N48" s="25">
        <f t="shared" si="3"/>
        <v>0.000590697571045515</v>
      </c>
      <c r="O48" s="84">
        <f>IF(COUNT(C48:N48)=0,"",MIN(C48:N48))</f>
        <v>0.000590697571045515</v>
      </c>
      <c r="P48" s="85"/>
      <c r="Q48" s="4"/>
    </row>
    <row r="50" ht="21.75">
      <c r="B50" s="47" t="s">
        <v>34</v>
      </c>
    </row>
  </sheetData>
  <sheetProtection/>
  <mergeCells count="51">
    <mergeCell ref="O47:P47"/>
    <mergeCell ref="O48:P48"/>
    <mergeCell ref="O40:P40"/>
    <mergeCell ref="O41:P41"/>
    <mergeCell ref="O42:P42"/>
    <mergeCell ref="O43:P43"/>
    <mergeCell ref="O45:P45"/>
    <mergeCell ref="O46:P46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O9:P9"/>
    <mergeCell ref="O11:P11"/>
    <mergeCell ref="O12:P12"/>
    <mergeCell ref="O13:P13"/>
    <mergeCell ref="O14:P14"/>
    <mergeCell ref="O15:P15"/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0"/>
  <sheetViews>
    <sheetView zoomScalePageLayoutView="0" workbookViewId="0" topLeftCell="A1">
      <selection activeCell="AB16" sqref="AB16"/>
    </sheetView>
  </sheetViews>
  <sheetFormatPr defaultColWidth="9.140625" defaultRowHeight="21.75"/>
  <cols>
    <col min="1" max="1" width="7.421875" style="3" customWidth="1"/>
    <col min="2" max="2" width="8.28125" style="3" customWidth="1"/>
    <col min="3" max="12" width="9.140625" style="3" customWidth="1"/>
    <col min="13" max="13" width="10.140625" style="3" customWidth="1"/>
    <col min="14" max="15" width="9.140625" style="3" customWidth="1"/>
    <col min="16" max="16" width="2.8515625" style="3" customWidth="1"/>
    <col min="17" max="17" width="8.140625" style="3" customWidth="1"/>
    <col min="18" max="18" width="6.7109375" style="3" hidden="1" customWidth="1"/>
    <col min="19" max="19" width="7.28125" style="3" hidden="1" customWidth="1"/>
    <col min="20" max="26" width="0" style="3" hidden="1" customWidth="1"/>
    <col min="27" max="16384" width="9.140625" style="3" customWidth="1"/>
  </cols>
  <sheetData>
    <row r="1" spans="1:25" ht="16.5" customHeight="1">
      <c r="A1" s="86" t="s">
        <v>0</v>
      </c>
      <c r="B1" s="87"/>
      <c r="C1" s="88" t="str">
        <f>'[6]c-form'!AG4</f>
        <v>Ban Pac,  Chom Thong, Chiang Mai,P.73A</v>
      </c>
      <c r="D1" s="88"/>
      <c r="E1" s="88"/>
      <c r="F1" s="88"/>
      <c r="G1" s="88"/>
      <c r="H1" s="88"/>
      <c r="I1" s="88"/>
      <c r="J1" s="88"/>
      <c r="K1" s="2"/>
      <c r="M1" s="86" t="s">
        <v>1</v>
      </c>
      <c r="N1" s="87"/>
      <c r="Y1" s="4" t="str">
        <f>name</f>
        <v>P.4A</v>
      </c>
    </row>
    <row r="2" spans="1:25" ht="16.5" customHeight="1">
      <c r="A2" s="86" t="s">
        <v>2</v>
      </c>
      <c r="B2" s="87"/>
      <c r="C2" s="88" t="str">
        <f>'[6]c-form'!AG3</f>
        <v>Mae Nam  Ping</v>
      </c>
      <c r="D2" s="88"/>
      <c r="E2" s="88"/>
      <c r="F2" s="88"/>
      <c r="G2" s="88"/>
      <c r="H2" s="5"/>
      <c r="I2" s="5"/>
      <c r="J2" s="5"/>
      <c r="K2" s="2"/>
      <c r="M2" s="6" t="s">
        <v>3</v>
      </c>
      <c r="N2" s="7"/>
      <c r="Y2" s="4">
        <f>FIND(".",Y1)</f>
        <v>2</v>
      </c>
    </row>
    <row r="3" spans="1:25" ht="16.5" customHeight="1">
      <c r="A3" s="1" t="s">
        <v>4</v>
      </c>
      <c r="B3" s="1"/>
      <c r="C3" s="88" t="str">
        <f>'[6]c-form'!AH3</f>
        <v>Ping</v>
      </c>
      <c r="D3" s="88"/>
      <c r="E3" s="88"/>
      <c r="F3" s="88"/>
      <c r="G3" s="88"/>
      <c r="H3" s="5"/>
      <c r="I3" s="5"/>
      <c r="J3" s="5"/>
      <c r="K3" s="2"/>
      <c r="M3" s="86" t="s">
        <v>5</v>
      </c>
      <c r="N3" s="86"/>
      <c r="Y3" s="4" t="str">
        <f>LEFT(Y1,Y2-1)&amp;RIGHT(Y1,Y2)</f>
        <v>P4A</v>
      </c>
    </row>
    <row r="4" spans="1:25" ht="16.5" customHeight="1">
      <c r="A4" s="6" t="s">
        <v>6</v>
      </c>
      <c r="B4" s="8"/>
      <c r="C4" s="89" t="str">
        <f>'[6]c-form'!AI3</f>
        <v>Ping</v>
      </c>
      <c r="D4" s="89"/>
      <c r="E4" s="89"/>
      <c r="F4" s="89"/>
      <c r="G4" s="89"/>
      <c r="J4" s="10" t="s">
        <v>7</v>
      </c>
      <c r="K4" s="90">
        <v>0.2699796766</v>
      </c>
      <c r="L4" s="91"/>
      <c r="M4" s="11" t="s">
        <v>8</v>
      </c>
      <c r="N4" s="103">
        <v>1.181</v>
      </c>
      <c r="O4" s="104"/>
      <c r="Y4" s="4">
        <f>IF(TRIM('[6]c-form'!C7)="","",'[6]c-form'!C7)</f>
        <v>2018</v>
      </c>
    </row>
    <row r="5" spans="1:17" ht="16.5" customHeight="1">
      <c r="A5" s="6"/>
      <c r="B5" s="8"/>
      <c r="C5" s="9"/>
      <c r="D5" s="9"/>
      <c r="E5" s="9"/>
      <c r="F5" s="9"/>
      <c r="G5" s="9"/>
      <c r="J5" s="94" t="s">
        <v>9</v>
      </c>
      <c r="K5" s="95"/>
      <c r="L5" s="12">
        <v>2017</v>
      </c>
      <c r="M5" s="13" t="s">
        <v>10</v>
      </c>
      <c r="N5" s="12">
        <v>2018</v>
      </c>
      <c r="O5" s="14" t="s">
        <v>11</v>
      </c>
      <c r="P5" s="15">
        <v>32</v>
      </c>
      <c r="Q5" s="16" t="s">
        <v>12</v>
      </c>
    </row>
    <row r="6" spans="1:15" ht="16.5" customHeight="1">
      <c r="A6" s="6"/>
      <c r="B6" s="8"/>
      <c r="C6" s="9"/>
      <c r="D6" s="9"/>
      <c r="E6" s="9"/>
      <c r="F6" s="9"/>
      <c r="G6" s="9"/>
      <c r="H6" s="86" t="str">
        <f>IF(TRIM('[6]c-form'!AJ3)&lt;&gt;"","Water  Year   "&amp;'[6]c-form'!AJ3,"Water  Year   ")</f>
        <v>Water  Year   2018</v>
      </c>
      <c r="I6" s="86"/>
      <c r="J6" s="17"/>
      <c r="N6" s="18" t="s">
        <v>13</v>
      </c>
      <c r="O6" s="19">
        <v>1</v>
      </c>
    </row>
    <row r="7" spans="2:15" ht="16.5" customHeight="1">
      <c r="B7" s="96" t="str">
        <f>IF(TRIM('[6]c-form'!AJ3)&lt;&gt;"","Suspended Sediment, in Hundred Tons per Day, Water Year April 1, "&amp;'[6]c-form'!AJ3&amp;" to March 31,  "&amp;'[6]c-form'!AJ3+1,"Suspended Sediment, in Hundred Tons per Day, Water Year April 1,         to March 31,  ")</f>
        <v>Suspended Sediment, in Hundred Tons per Day, Water Year April 1, 2018 to March 31,  2019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2:11" ht="4.5" customHeight="1">
      <c r="B8" s="20"/>
      <c r="C8" s="2"/>
      <c r="D8" s="2"/>
      <c r="E8" s="2"/>
      <c r="F8" s="2"/>
      <c r="G8" s="2"/>
      <c r="H8" s="2"/>
      <c r="I8" s="2"/>
      <c r="J8" s="2"/>
      <c r="K8" s="2"/>
    </row>
    <row r="9" spans="2:16" s="21" customFormat="1" ht="16.5" customHeight="1">
      <c r="B9" s="22" t="s">
        <v>14</v>
      </c>
      <c r="C9" s="23" t="s">
        <v>15</v>
      </c>
      <c r="D9" s="23" t="s">
        <v>16</v>
      </c>
      <c r="E9" s="23" t="s">
        <v>17</v>
      </c>
      <c r="F9" s="23" t="s">
        <v>18</v>
      </c>
      <c r="G9" s="23" t="s">
        <v>19</v>
      </c>
      <c r="H9" s="23" t="s">
        <v>20</v>
      </c>
      <c r="I9" s="23" t="s">
        <v>21</v>
      </c>
      <c r="J9" s="23" t="s">
        <v>22</v>
      </c>
      <c r="K9" s="23" t="s">
        <v>23</v>
      </c>
      <c r="L9" s="23" t="s">
        <v>24</v>
      </c>
      <c r="M9" s="23" t="s">
        <v>25</v>
      </c>
      <c r="N9" s="23" t="s">
        <v>26</v>
      </c>
      <c r="O9" s="98" t="s">
        <v>27</v>
      </c>
      <c r="P9" s="99"/>
    </row>
    <row r="10" ht="3" customHeight="1"/>
    <row r="11" spans="2:19" ht="21.75">
      <c r="B11" s="24">
        <v>1</v>
      </c>
      <c r="C11" s="25">
        <f>IF('[6]Discharge'!C9=0,0,IF(TRIM('[6]Discharge'!C9)="","",IF(COUNT(O6)=0,"",IF(O6=1,(((10^K4)*('[6]Discharge'!C9^N4))/100),((10^K4)*('[6]Discharge'!C9^N4))))))</f>
        <v>0.00041592260677923693</v>
      </c>
      <c r="D11" s="25">
        <f>IF('[6]Discharge'!D9=0,0,IF(TRIM('[6]Discharge'!D9)="","",IF(COUNT(O6)=0,"",IF(O6=1,(((10^K4)*('[6]Discharge'!D9^N4))/100),((10^K4)*('[6]Discharge'!D9^N4))))))</f>
        <v>0.002457290519657738</v>
      </c>
      <c r="E11" s="25">
        <f>IF('[6]Discharge'!E9=0,0,IF(TRIM('[6]Discharge'!E9)="","",IF(COUNT(O6)=0,"",IF(O6=1,(((10^K4)*('[6]Discharge'!E9^N4))/100),((10^K4)*('[6]Discharge'!E9^N4))))))</f>
        <v>5.79353771033247</v>
      </c>
      <c r="F11" s="25">
        <f>IF('[6]Discharge'!F9=0,0,IF(TRIM('[6]Discharge'!F9)="","",IF(COUNT(O6)=0,"",IF(O6=1,(((10^K4)*('[6]Discharge'!F9^N4))/100),((10^K4)*('[6]Discharge'!F9^N4))))))</f>
        <v>3.792346235307148</v>
      </c>
      <c r="G11" s="25">
        <f>IF('[6]Discharge'!G9=0,0,IF(TRIM('[6]Discharge'!G9)="","",IF(COUNT(O6)=0,"",IF(O6=1,(((10^K4)*('[6]Discharge'!G9^N4))/100),((10^K4)*('[6]Discharge'!G9^N4))))))</f>
        <v>13.740087174245259</v>
      </c>
      <c r="H11" s="25">
        <f>IF('[6]Discharge'!H9=0,0,IF(TRIM('[6]Discharge'!H9)="","",IF(COUNT(O6)=0,"",IF(O6=1,(((10^K4)*('[6]Discharge'!H9^N4))/100),((10^K4)*('[6]Discharge'!H9^N4))))))</f>
        <v>2.4134660183946464</v>
      </c>
      <c r="I11" s="25">
        <f>IF('[6]Discharge'!I9=0,0,IF(TRIM('[6]Discharge'!I9)="","",IF(COUNT(O6)=0,"",IF(O6=1,(((10^K4)*('[6]Discharge'!I9^N4))/100),((10^K4)*('[6]Discharge'!I9^N4))))))</f>
        <v>7.383783526079178</v>
      </c>
      <c r="J11" s="25">
        <f>IF('[6]Discharge'!J9=0,0,IF(TRIM('[6]Discharge'!J9)="","",IF(COUNT(O6)=0,"",IF(O6=1,(((10^K4)*('[6]Discharge'!J9^N4))/100),((10^K4)*('[6]Discharge'!J9^N4))))))</f>
        <v>9.80805719863259</v>
      </c>
      <c r="K11" s="25">
        <f>IF('[6]Discharge'!K9=0,0,IF(TRIM('[6]Discharge'!K9)="","",IF(COUNT(O6)=0,"",IF(O6=1,(((10^K4)*('[6]Discharge'!K9^N4))/100),((10^K4)*('[6]Discharge'!K9^N4))))))</f>
        <v>0.008993665004351097</v>
      </c>
      <c r="L11" s="25">
        <f>IF('[6]Discharge'!L9=0,0,IF(TRIM('[6]Discharge'!L9)="","",IF(COUNT(O6)=0,"",IF(O6=1,(((10^K4)*('[6]Discharge'!L9^N4))/100),((10^K4)*('[6]Discharge'!L9^N4))))))</f>
        <v>0.00345151013559367</v>
      </c>
      <c r="M11" s="25">
        <f>IF('[6]Discharge'!M9=0,0,IF(TRIM('[6]Discharge'!M9)="","",IF(COUNT(O6)=0,"",IF(O6=1,(((10^K4)*('[6]Discharge'!M9^N4))/100),((10^K4)*('[6]Discharge'!M9^N4))))))</f>
        <v>0.00345151013559367</v>
      </c>
      <c r="N11" s="25">
        <f>IF('[6]Discharge'!N9=0,0,IF(TRIM('[6]Discharge'!N9)="","",IF(COUNT(O6)=0,"",IF(O6=1,(((10^K4)*('[6]Discharge'!N9^N4))/100),((10^K4)*('[6]Discharge'!N9^N4))))))</f>
        <v>0.002457290519657738</v>
      </c>
      <c r="O11" s="84"/>
      <c r="P11" s="85"/>
      <c r="Q11" s="4"/>
      <c r="R11" s="43"/>
      <c r="S11" s="43"/>
    </row>
    <row r="12" spans="2:19" ht="21.75">
      <c r="B12" s="24">
        <v>2</v>
      </c>
      <c r="C12" s="25">
        <f>IF('[6]Discharge'!C10=0,0,IF(TRIM('[6]Discharge'!C10)="","",IF(COUNT(O6)=0,"",IF(O6=1,(((10^K4)*('[6]Discharge'!C10^N4))/100),((10^K4)*('[6]Discharge'!C10^N4))))))</f>
        <v>0.00041592260677923693</v>
      </c>
      <c r="D12" s="25">
        <f>IF('[6]Discharge'!D10=0,0,IF(TRIM('[6]Discharge'!D10)="","",IF(COUNT(O6)=0,"",IF(O6=1,(((10^K4)*('[6]Discharge'!D10^N4))/100),((10^K4)*('[6]Discharge'!D10^N4))))))</f>
        <v>0.0032823149507012444</v>
      </c>
      <c r="E12" s="25">
        <f>IF('[6]Discharge'!E10=0,0,IF(TRIM('[6]Discharge'!E10)="","",IF(COUNT(O6)=0,"",IF(O6=1,(((10^K4)*('[6]Discharge'!E10^N4))/100),((10^K4)*('[6]Discharge'!E10^N4))))))</f>
        <v>6.63942762417726</v>
      </c>
      <c r="F12" s="25">
        <f>IF('[6]Discharge'!F10=0,0,IF(TRIM('[6]Discharge'!F10)="","",IF(COUNT(O6)=0,"",IF(O6=1,(((10^K4)*('[6]Discharge'!F10^N4))/100),((10^K4)*('[6]Discharge'!F10^N4))))))</f>
        <v>2.5120240598039625</v>
      </c>
      <c r="G12" s="25">
        <f>IF('[6]Discharge'!G10=0,0,IF(TRIM('[6]Discharge'!G10)="","",IF(COUNT(O6)=0,"",IF(O6=1,(((10^K4)*('[6]Discharge'!G10^N4))/100),((10^K4)*('[6]Discharge'!G10^N4))))))</f>
        <v>7.247551727090623</v>
      </c>
      <c r="H12" s="25">
        <f>IF('[6]Discharge'!H10=0,0,IF(TRIM('[6]Discharge'!H10)="","",IF(COUNT(O6)=0,"",IF(O6=1,(((10^K4)*('[6]Discharge'!H10^N4))/100),((10^K4)*('[6]Discharge'!H10^N4))))))</f>
        <v>2.0309654117468443</v>
      </c>
      <c r="I12" s="25">
        <f>IF('[6]Discharge'!I10=0,0,IF(TRIM('[6]Discharge'!I10)="","",IF(COUNT(O6)=0,"",IF(O6=1,(((10^K4)*('[6]Discharge'!I10^N4))/100),((10^K4)*('[6]Discharge'!I10^N4))))))</f>
        <v>7.111711277702492</v>
      </c>
      <c r="J12" s="25">
        <f>IF('[6]Discharge'!J10=0,0,IF(TRIM('[6]Discharge'!J10)="","",IF(COUNT(O6)=0,"",IF(O6=1,(((10^K4)*('[6]Discharge'!J10^N4))/100),((10^K4)*('[6]Discharge'!J10^N4))))))</f>
        <v>6.305187608256585</v>
      </c>
      <c r="K12" s="25">
        <f>IF('[6]Discharge'!K10=0,0,IF(TRIM('[6]Discharge'!K10)="","",IF(COUNT(O6)=0,"",IF(O6=1,(((10^K4)*('[6]Discharge'!K10^N4))/100),((10^K4)*('[6]Discharge'!K10^N4))))))</f>
        <v>0.009388360044796967</v>
      </c>
      <c r="L12" s="25">
        <f>IF('[6]Discharge'!L10=0,0,IF(TRIM('[6]Discharge'!L10)="","",IF(COUNT(O6)=0,"",IF(O6=1,(((10^K4)*('[6]Discharge'!L10^N4))/100),((10^K4)*('[6]Discharge'!L10^N4))))))</f>
        <v>0.0037937018867168796</v>
      </c>
      <c r="M12" s="25">
        <f>IF('[6]Discharge'!M10=0,0,IF(TRIM('[6]Discharge'!M10)="","",IF(COUNT(O6)=0,"",IF(O6=1,(((10^K4)*('[6]Discharge'!M10^N4))/100),((10^K4)*('[6]Discharge'!M10^N4))))))</f>
        <v>0.00345151013559367</v>
      </c>
      <c r="N12" s="25">
        <f>IF('[6]Discharge'!N10=0,0,IF(TRIM('[6]Discharge'!N10)="","",IF(COUNT(O6)=0,"",IF(O6=1,(((10^K4)*('[6]Discharge'!N10^N4))/100),((10^K4)*('[6]Discharge'!N10^N4))))))</f>
        <v>0.002457290519657738</v>
      </c>
      <c r="O12" s="84"/>
      <c r="P12" s="85"/>
      <c r="Q12" s="4"/>
      <c r="R12" s="43"/>
      <c r="S12" s="43"/>
    </row>
    <row r="13" spans="2:19" ht="21.75">
      <c r="B13" s="24">
        <v>3</v>
      </c>
      <c r="C13" s="25">
        <f>IF('[6]Discharge'!C11=0,0,IF(TRIM('[6]Discharge'!C11)="","",IF(COUNT(O6)=0,"",IF(O6=1,(((10^K4)*('[6]Discharge'!C11^N4))/100),((10^K4)*('[6]Discharge'!C11^N4))))))</f>
        <v>0.00041592260677923693</v>
      </c>
      <c r="D13" s="25">
        <f>IF('[6]Discharge'!D11=0,0,IF(TRIM('[6]Discharge'!D11)="","",IF(COUNT(O6)=0,"",IF(O6=1,(((10^K4)*('[6]Discharge'!D11^N4))/100),((10^K4)*('[6]Discharge'!D11^N4))))))</f>
        <v>0.018180996030459667</v>
      </c>
      <c r="E13" s="25">
        <f>IF('[6]Discharge'!E11=0,0,IF(TRIM('[6]Discharge'!E11)="","",IF(COUNT(O6)=0,"",IF(O6=1,(((10^K4)*('[6]Discharge'!E11^N4))/100),((10^K4)*('[6]Discharge'!E11^N4))))))</f>
        <v>6.438565747863105</v>
      </c>
      <c r="F13" s="25">
        <f>IF('[6]Discharge'!F11=0,0,IF(TRIM('[6]Discharge'!F11)="","",IF(COUNT(O6)=0,"",IF(O6=1,(((10^K4)*('[6]Discharge'!F11^N4))/100),((10^K4)*('[6]Discharge'!F11^N4))))))</f>
        <v>2.26678412344115</v>
      </c>
      <c r="G13" s="25">
        <f>IF('[6]Discharge'!G11=0,0,IF(TRIM('[6]Discharge'!G11)="","",IF(COUNT(O6)=0,"",IF(O6=1,(((10^K4)*('[6]Discharge'!G11^N4))/100),((10^K4)*('[6]Discharge'!G11^N4))))))</f>
        <v>2.3644158322387985</v>
      </c>
      <c r="H13" s="25">
        <f>IF('[6]Discharge'!H11=0,0,IF(TRIM('[6]Discharge'!H11)="","",IF(COUNT(O6)=0,"",IF(O6=1,(((10^K4)*('[6]Discharge'!H11^N4))/100),((10^K4)*('[6]Discharge'!H11^N4))))))</f>
        <v>2.0309654117468443</v>
      </c>
      <c r="I13" s="25">
        <f>IF('[6]Discharge'!I11=0,0,IF(TRIM('[6]Discharge'!I11)="","",IF(COUNT(O6)=0,"",IF(O6=1,(((10^K4)*('[6]Discharge'!I11^N4))/100),((10^K4)*('[6]Discharge'!I11^N4))))))</f>
        <v>23.635437344838536</v>
      </c>
      <c r="J13" s="25">
        <f>IF('[6]Discharge'!J11=0,0,IF(TRIM('[6]Discharge'!J11)="","",IF(COUNT(O6)=0,"",IF(O6=1,(((10^K4)*('[6]Discharge'!J11^N4))/100),((10^K4)*('[6]Discharge'!J11^N4))))))</f>
        <v>5.66813017266981</v>
      </c>
      <c r="K13" s="25">
        <f>IF('[6]Discharge'!K11=0,0,IF(TRIM('[6]Discharge'!K11)="","",IF(COUNT(O6)=0,"",IF(O6=1,(((10^K4)*('[6]Discharge'!K11^N4))/100),((10^K4)*('[6]Discharge'!K11^N4))))))</f>
        <v>0.009388360044796967</v>
      </c>
      <c r="L13" s="25">
        <f>IF('[6]Discharge'!L11=0,0,IF(TRIM('[6]Discharge'!L11)="","",IF(COUNT(O6)=0,"",IF(O6=1,(((10^K4)*('[6]Discharge'!L11^N4))/100),((10^K4)*('[6]Discharge'!L11^N4))))))</f>
        <v>0.00414069566443879</v>
      </c>
      <c r="M13" s="25">
        <f>IF('[6]Discharge'!M11=0,0,IF(TRIM('[6]Discharge'!M11)="","",IF(COUNT(O6)=0,"",IF(O6=1,(((10^K4)*('[6]Discharge'!M11^N4))/100),((10^K4)*('[6]Discharge'!M11^N4))))))</f>
        <v>0.00345151013559367</v>
      </c>
      <c r="N13" s="25">
        <f>IF('[6]Discharge'!N11=0,0,IF(TRIM('[6]Discharge'!N11)="","",IF(COUNT(O6)=0,"",IF(O6=1,(((10^K4)*('[6]Discharge'!N11^N4))/100),((10^K4)*('[6]Discharge'!N11^N4))))))</f>
        <v>0.002457290519657738</v>
      </c>
      <c r="O13" s="84"/>
      <c r="P13" s="85"/>
      <c r="Q13" s="4"/>
      <c r="R13" s="43"/>
      <c r="S13" s="43"/>
    </row>
    <row r="14" spans="2:17" ht="21.75">
      <c r="B14" s="24">
        <v>4</v>
      </c>
      <c r="C14" s="25">
        <f>IF('[6]Discharge'!C12=0,0,IF(TRIM('[6]Discharge'!C12)="","",IF(COUNT(O6)=0,"",IF(O6=1,(((10^K4)*('[6]Discharge'!C12^N4))/100),((10^K4)*('[6]Discharge'!C12^N4))))))</f>
        <v>0.00041592260677923693</v>
      </c>
      <c r="D14" s="25">
        <f>IF('[6]Discharge'!D12=0,0,IF(TRIM('[6]Discharge'!D12)="","",IF(COUNT(O6)=0,"",IF(O6=1,(((10^K4)*('[6]Discharge'!D12^N4))/100),((10^K4)*('[6]Discharge'!D12^N4))))))</f>
        <v>0.03532960422984238</v>
      </c>
      <c r="E14" s="25">
        <f>IF('[6]Discharge'!E12=0,0,IF(TRIM('[6]Discharge'!E12)="","",IF(COUNT(O6)=0,"",IF(O6=1,(((10^K4)*('[6]Discharge'!E12^N4))/100),((10^K4)*('[6]Discharge'!E12^N4))))))</f>
        <v>5.730516794094093</v>
      </c>
      <c r="F14" s="25">
        <f>IF('[6]Discharge'!F12=0,0,IF(TRIM('[6]Discharge'!F12)="","",IF(COUNT(O6)=0,"",IF(O6=1,(((10^K4)*('[6]Discharge'!F12^N4))/100),((10^K4)*('[6]Discharge'!F12^N4))))))</f>
        <v>0.5081123115623406</v>
      </c>
      <c r="G14" s="25">
        <f>IF('[6]Discharge'!G12=0,0,IF(TRIM('[6]Discharge'!G12)="","",IF(COUNT(O6)=0,"",IF(O6=1,(((10^K4)*('[6]Discharge'!G12^N4))/100),((10^K4)*('[6]Discharge'!G12^N4))))))</f>
        <v>5.356741954382176</v>
      </c>
      <c r="H14" s="25">
        <f>IF('[6]Discharge'!H12=0,0,IF(TRIM('[6]Discharge'!H12)="","",IF(COUNT(O6)=0,"",IF(O6=1,(((10^K4)*('[6]Discharge'!H12^N4))/100),((10^K4)*('[6]Discharge'!H12^N4))))))</f>
        <v>2.1697928076775486</v>
      </c>
      <c r="I14" s="25">
        <f>IF('[6]Discharge'!I12=0,0,IF(TRIM('[6]Discharge'!I12)="","",IF(COUNT(O6)=0,"",IF(O6=1,(((10^K4)*('[6]Discharge'!I12^N4))/100),((10^K4)*('[6]Discharge'!I12^N4))))))</f>
        <v>34.99491686334156</v>
      </c>
      <c r="J14" s="25">
        <f>IF('[6]Discharge'!J12=0,0,IF(TRIM('[6]Discharge'!J12)="","",IF(COUNT(O6)=0,"",IF(O6=1,(((10^K4)*('[6]Discharge'!J12^N4))/100),((10^K4)*('[6]Discharge'!J12^N4))))))</f>
        <v>5.4185931978255875</v>
      </c>
      <c r="K14" s="25">
        <f>IF('[6]Discharge'!K12=0,0,IF(TRIM('[6]Discharge'!K12)="","",IF(COUNT(O6)=0,"",IF(O6=1,(((10^K4)*('[6]Discharge'!K12^N4))/100),((10^K4)*('[6]Discharge'!K12^N4))))))</f>
        <v>0.0066840099628578875</v>
      </c>
      <c r="L14" s="25">
        <f>IF('[6]Discharge'!L12=0,0,IF(TRIM('[6]Discharge'!L12)="","",IF(COUNT(O6)=0,"",IF(O6=1,(((10^K4)*('[6]Discharge'!L12^N4))/100),((10^K4)*('[6]Discharge'!L12^N4))))))</f>
        <v>0.00414069566443879</v>
      </c>
      <c r="M14" s="25">
        <f>IF('[6]Discharge'!M12=0,0,IF(TRIM('[6]Discharge'!M12)="","",IF(COUNT(O6)=0,"",IF(O6=1,(((10^K4)*('[6]Discharge'!M12^N4))/100),((10^K4)*('[6]Discharge'!M12^N4))))))</f>
        <v>0.00345151013559367</v>
      </c>
      <c r="N14" s="25">
        <f>IF('[6]Discharge'!N12=0,0,IF(TRIM('[6]Discharge'!N12)="","",IF(COUNT(O6)=0,"",IF(O6=1,(((10^K4)*('[6]Discharge'!N12^N4))/100),((10^K4)*('[6]Discharge'!N12^N4))))))</f>
        <v>0.002457290519657738</v>
      </c>
      <c r="O14" s="84"/>
      <c r="P14" s="85"/>
      <c r="Q14" s="4"/>
    </row>
    <row r="15" spans="2:17" ht="21.75">
      <c r="B15" s="24">
        <v>5</v>
      </c>
      <c r="C15" s="25">
        <f>IF('[6]Discharge'!C13=0,0,IF(TRIM('[6]Discharge'!C13)="","",IF(COUNT(O6)=0,"",IF(O6=1,(((10^K4)*('[6]Discharge'!C13^N4))/100),(((10^K4)*('[6]Discharge'!C13^N4)))))))</f>
        <v>0.00041592260677923693</v>
      </c>
      <c r="D15" s="25">
        <f>IF('[6]Discharge'!D13=0,0,IF(TRIM('[6]Discharge'!D13)="","",IF(COUNT(O6)=0,"",IF(O6=1,(((10^K4)*('[6]Discharge'!D13^N4))/100),((10^K4)*('[6]Discharge'!D13^N4))))))</f>
        <v>0.035815279014211505</v>
      </c>
      <c r="E15" s="25">
        <f>IF('[6]Discharge'!E13=0,0,IF(TRIM('[6]Discharge'!E13)="","",IF(COUNT(O6)=0,"",IF(O6=1,(((10^K4)*('[6]Discharge'!E13^N4))/100),((10^K4)*('[6]Discharge'!E13^N4))))))</f>
        <v>4.924825032143005</v>
      </c>
      <c r="F15" s="25">
        <f>IF('[6]Discharge'!F13=0,0,IF(TRIM('[6]Discharge'!F13)="","",IF(COUNT(O6)=0,"",IF(O6=1,(((10^K4)*('[6]Discharge'!F13^N4))/100),((10^K4)*('[6]Discharge'!F13^N4))))))</f>
        <v>0.5938375470307593</v>
      </c>
      <c r="G15" s="25">
        <f>IF('[6]Discharge'!G13=0,0,IF(TRIM('[6]Discharge'!G13)="","",IF(COUNT(O6)=0,"",IF(O6=1,(((10^K4)*('[6]Discharge'!G13^N4))/100),((10^K4)*('[6]Discharge'!G13^N4))))))</f>
        <v>1.9392096321741539</v>
      </c>
      <c r="H15" s="25">
        <f>IF('[6]Discharge'!H13=0,0,IF(TRIM('[6]Discharge'!H13)="","",IF(COUNT(O6)=0,"",IF(O6=1,(((10^K4)*('[6]Discharge'!H13^N4))/100),((10^K4)*('[6]Discharge'!H13^N4))))))</f>
        <v>2.765725655969111</v>
      </c>
      <c r="I15" s="25">
        <f>IF('[6]Discharge'!I13=0,0,IF(TRIM('[6]Discharge'!I13)="","",IF(COUNT(O6)=0,"",IF(O6=1,(((10^K4)*('[6]Discharge'!I13^N4))/100),((10^K4)*('[6]Discharge'!I13^N4))))))</f>
        <v>30.04532163004287</v>
      </c>
      <c r="J15" s="25">
        <f>IF('[6]Discharge'!J13=0,0,IF(TRIM('[6]Discharge'!J13)="","",IF(COUNT(O6)=0,"",IF(O6=1,(((10^K4)*('[6]Discharge'!J13^N4))/100),((10^K4)*('[6]Discharge'!J13^N4))))))</f>
        <v>5.294477204031514</v>
      </c>
      <c r="K15" s="25">
        <f>IF('[6]Discharge'!K13=0,0,IF(TRIM('[6]Discharge'!K13)="","",IF(COUNT(O6)=0,"",IF(O6=1,(((10^K4)*('[6]Discharge'!K13^N4))/100),((10^K4)*('[6]Discharge'!K13^N4))))))</f>
        <v>0.00414069566443879</v>
      </c>
      <c r="L15" s="25">
        <f>IF('[6]Discharge'!L13=0,0,IF(TRIM('[6]Discharge'!L13)="","",IF(COUNT(O6)=0,"",IF(O6=1,(((10^K4)*('[6]Discharge'!L13^N4))/100),((10^K4)*('[6]Discharge'!L13^N4))))))</f>
        <v>0.00414069566443879</v>
      </c>
      <c r="M15" s="25">
        <f>IF('[6]Discharge'!M13=0,0,IF(TRIM('[6]Discharge'!M13)="","",IF(COUNT(O6)=0,"",IF(O6=1,(((10^K4)*('[6]Discharge'!M13^N4))/100),((10^K4)*('[6]Discharge'!M13^N4))))))</f>
        <v>0.00345151013559367</v>
      </c>
      <c r="N15" s="25">
        <f>IF('[6]Discharge'!N13=0,0,IF(TRIM('[6]Discharge'!N13)="","",IF(COUNT(O6)=0,"",IF(O6=1,(((10^K4)*('[6]Discharge'!N13^N4))/100),((10^K4)*('[6]Discharge'!N13^N4))))))</f>
        <v>0.002457290519657738</v>
      </c>
      <c r="O15" s="84"/>
      <c r="P15" s="85"/>
      <c r="Q15" s="4"/>
    </row>
    <row r="16" spans="2:17" ht="21.75">
      <c r="B16" s="24">
        <v>6</v>
      </c>
      <c r="C16" s="25">
        <f>IF('[6]Discharge'!C14=0,0,IF(TRIM('[6]Discharge'!C14)="","",IF(COUNT(O6)=0,"",IF(O6=1,(((10^K4)*('[6]Discharge'!C14^N4))/100),((10^K4)*('[6]Discharge'!C14^N4))))))</f>
        <v>0.00041592260677923693</v>
      </c>
      <c r="D16" s="25">
        <f>IF('[6]Discharge'!D14=0,0,IF(TRIM('[6]Discharge'!D14)="","",IF(COUNT(O6)=0,"",IF(O6=1,(((10^K4)*('[6]Discharge'!D14^N4))/100),((10^K4)*('[6]Discharge'!D14^N4))))))</f>
        <v>0.027238104243199147</v>
      </c>
      <c r="E16" s="25">
        <f>IF('[6]Discharge'!E14=0,0,IF(TRIM('[6]Discharge'!E14)="","",IF(COUNT(O6)=0,"",IF(O6=1,(((10^K4)*('[6]Discharge'!E14^N4))/100),((10^K4)*('[6]Discharge'!E14^N4))))))</f>
        <v>4.562445528327338</v>
      </c>
      <c r="F16" s="25">
        <f>IF('[6]Discharge'!F14=0,0,IF(TRIM('[6]Discharge'!F14)="","",IF(COUNT(O6)=0,"",IF(O6=1,(((10^K4)*('[6]Discharge'!F14^N4))/100),((10^K4)*('[6]Discharge'!F14^N4))))))</f>
        <v>0.5081123115623406</v>
      </c>
      <c r="G16" s="25">
        <f>IF('[6]Discharge'!G14=0,0,IF(TRIM('[6]Discharge'!G14)="","",IF(COUNT(O6)=0,"",IF(O6=1,(((10^K4)*('[6]Discharge'!G14^N4))/100),((10^K4)*('[6]Discharge'!G14^N4))))))</f>
        <v>3.2444582619074374</v>
      </c>
      <c r="H16" s="25">
        <f>IF('[6]Discharge'!H14=0,0,IF(TRIM('[6]Discharge'!H14)="","",IF(COUNT(O6)=0,"",IF(O6=1,(((10^K4)*('[6]Discharge'!H14^N4))/100),((10^K4)*('[6]Discharge'!H14^N4))))))</f>
        <v>2.4626694710287005</v>
      </c>
      <c r="I16" s="25">
        <f>IF('[6]Discharge'!I14=0,0,IF(TRIM('[6]Discharge'!I14)="","",IF(COUNT(O6)=0,"",IF(O6=1,(((10^K4)*('[6]Discharge'!I14^N4))/100),((10^K4)*('[6]Discharge'!I14^N4))))))</f>
        <v>19.771861040868064</v>
      </c>
      <c r="J16" s="25">
        <f>IF('[6]Discharge'!J14=0,0,IF(TRIM('[6]Discharge'!J14)="","",IF(COUNT(O6)=0,"",IF(O6=1,(((10^K4)*('[6]Discharge'!J14^N4))/100),((10^K4)*('[6]Discharge'!J14^N4))))))</f>
        <v>3.851026225186772</v>
      </c>
      <c r="K16" s="25">
        <f>IF('[6]Discharge'!K14=0,0,IF(TRIM('[6]Discharge'!K14)="","",IF(COUNT(O6)=0,"",IF(O6=1,(((10^K4)*('[6]Discharge'!K14^N4))/100),((10^K4)*('[6]Discharge'!K14^N4))))))</f>
        <v>0.00414069566443879</v>
      </c>
      <c r="L16" s="25">
        <f>IF('[6]Discharge'!L14=0,0,IF(TRIM('[6]Discharge'!L14)="","",IF(COUNT(O6)=0,"",IF(O6=1,(((10^K4)*('[6]Discharge'!L14^N4))/100),((10^K4)*('[6]Discharge'!L14^N4))))))</f>
        <v>0.00414069566443879</v>
      </c>
      <c r="M16" s="25">
        <f>IF('[6]Discharge'!M14=0,0,IF(TRIM('[6]Discharge'!M14)="","",IF(COUNT(O6)=0,"",IF(O6=1,(((10^K4)*('[6]Discharge'!M14^N4))/100),((10^K4)*('[6]Discharge'!M14^N4))))))</f>
        <v>0.00345151013559367</v>
      </c>
      <c r="N16" s="25">
        <f>IF('[6]Discharge'!N14=0,0,IF(TRIM('[6]Discharge'!N14)="","",IF(COUNT(O6)=0,"",IF(O6=1,(((10^K4)*('[6]Discharge'!N14^N4))/100),((10^K4)*('[6]Discharge'!N14^N4))))))</f>
        <v>0.002296888179515635</v>
      </c>
      <c r="O16" s="84"/>
      <c r="P16" s="85"/>
      <c r="Q16" s="4"/>
    </row>
    <row r="17" spans="2:17" ht="21.75">
      <c r="B17" s="24">
        <v>7</v>
      </c>
      <c r="C17" s="25">
        <f>IF('[6]Discharge'!C15=0,0,IF(TRIM('[6]Discharge'!C15)="","",IF(COUNT(O6)=0,"",IF(O6=1,(((10^K4)*('[6]Discharge'!C15^N4))/100),((10^K4)*('[6]Discharge'!C15^N4))))))</f>
        <v>0.00041592260677923693</v>
      </c>
      <c r="D17" s="25">
        <f>IF('[6]Discharge'!D15=0,0,IF(TRIM('[6]Discharge'!D15)="","",IF(COUNT(O6)=0,"",IF(O6=1,(((10^K4)*('[6]Discharge'!D15^N4))/100),((10^K4)*('[6]Discharge'!D15^N4))))))</f>
        <v>0.009388360044796967</v>
      </c>
      <c r="E17" s="25">
        <f>IF('[6]Discharge'!E15=0,0,IF(TRIM('[6]Discharge'!E15)="","",IF(COUNT(O6)=0,"",IF(O6=1,(((10^K4)*('[6]Discharge'!E15^N4))/100),((10^K4)*('[6]Discharge'!E15^N4))))))</f>
        <v>4.086100739648945</v>
      </c>
      <c r="F17" s="25">
        <f>IF('[6]Discharge'!F15=0,0,IF(TRIM('[6]Discharge'!F15)="","",IF(COUNT(O6)=0,"",IF(O6=1,(((10^K4)*('[6]Discharge'!F15^N4))/100),((10^K4)*('[6]Discharge'!F15^N4))))))</f>
        <v>1.1603433914419876</v>
      </c>
      <c r="G17" s="25">
        <f>IF('[6]Discharge'!G15=0,0,IF(TRIM('[6]Discharge'!G15)="","",IF(COUNT(O6)=0,"",IF(O6=1,(((10^K4)*('[6]Discharge'!G15^N4))/100),((10^K4)*('[6]Discharge'!G15^N4))))))</f>
        <v>3.3523920946848746</v>
      </c>
      <c r="H17" s="25">
        <f>IF('[6]Discharge'!H15=0,0,IF(TRIM('[6]Discharge'!H15)="","",IF(COUNT(O6)=0,"",IF(O6=1,(((10^K4)*('[6]Discharge'!H15^N4))/100),((10^K4)*('[6]Discharge'!H15^N4))))))</f>
        <v>2.0309654117468443</v>
      </c>
      <c r="I17" s="25">
        <f>IF('[6]Discharge'!I15=0,0,IF(TRIM('[6]Discharge'!I15)="","",IF(COUNT(O6)=0,"",IF(O6=1,(((10^K4)*('[6]Discharge'!I15^N4))/100),((10^K4)*('[6]Discharge'!I15^N4))))))</f>
        <v>10.698887534171398</v>
      </c>
      <c r="J17" s="25">
        <f>IF('[6]Discharge'!J15=0,0,IF(TRIM('[6]Discharge'!J15)="","",IF(COUNT(O6)=0,"",IF(O6=1,(((10^K4)*('[6]Discharge'!J15^N4))/100),((10^K4)*('[6]Discharge'!J15^N4))))))</f>
        <v>1.6038117243225525</v>
      </c>
      <c r="K17" s="25">
        <f>IF('[6]Discharge'!K15=0,0,IF(TRIM('[6]Discharge'!K15)="","",IF(COUNT(O6)=0,"",IF(O6=1,(((10^K4)*('[6]Discharge'!K15^N4))/100),((10^K4)*('[6]Discharge'!K15^N4))))))</f>
        <v>0.004492208222319591</v>
      </c>
      <c r="L17" s="25">
        <f>IF('[6]Discharge'!L15=0,0,IF(TRIM('[6]Discharge'!L15)="","",IF(COUNT(O6)=0,"",IF(O6=1,(((10^K4)*('[6]Discharge'!L15^N4))/100),((10^K4)*('[6]Discharge'!L15^N4))))))</f>
        <v>0.00414069566443879</v>
      </c>
      <c r="M17" s="25">
        <f>IF('[6]Discharge'!M15=0,0,IF(TRIM('[6]Discharge'!M15)="","",IF(COUNT(O6)=0,"",IF(O6=1,(((10^K4)*('[6]Discharge'!M15^N4))/100),((10^K4)*('[6]Discharge'!M15^N4))))))</f>
        <v>0.00345151013559367</v>
      </c>
      <c r="N17" s="25">
        <f>IF('[6]Discharge'!N15=0,0,IF(TRIM('[6]Discharge'!N15)="","",IF(COUNT(O6)=0,"",IF(O6=1,(((10^K4)*('[6]Discharge'!N15^N4))/100),((10^K4)*('[6]Discharge'!N15^N4))))))</f>
        <v>0.001826235945755421</v>
      </c>
      <c r="O17" s="84"/>
      <c r="P17" s="85"/>
      <c r="Q17" s="4"/>
    </row>
    <row r="18" spans="2:17" ht="21.75">
      <c r="B18" s="24">
        <v>8</v>
      </c>
      <c r="C18" s="25">
        <f>IF('[6]Discharge'!C16=0,0,IF(TRIM('[6]Discharge'!C16)="","",IF(COUNT(O6)=0,"",IF(O6=1,(((10^K4)*('[6]Discharge'!C16^N4))/100),((10^K4)*('[6]Discharge'!C16^N4))))))</f>
        <v>0.00041592260677923693</v>
      </c>
      <c r="D18" s="25">
        <f>IF('[6]Discharge'!D16=0,0,IF(TRIM('[6]Discharge'!D16)="","",IF(COUNT(O6)=0,"",IF(O6=1,(((10^K4)*('[6]Discharge'!D16^N4))/100),((10^K4)*('[6]Discharge'!D16^N4))))))</f>
        <v>0.009388360044796967</v>
      </c>
      <c r="E18" s="25">
        <f>IF('[6]Discharge'!E16=0,0,IF(TRIM('[6]Discharge'!E16)="","",IF(COUNT(O6)=0,"",IF(O6=1,(((10^K4)*('[6]Discharge'!E16^N4))/100),((10^K4)*('[6]Discharge'!E16^N4))))))</f>
        <v>4.0273833379952615</v>
      </c>
      <c r="F18" s="25">
        <f>IF('[6]Discharge'!F16=0,0,IF(TRIM('[6]Discharge'!F16)="","",IF(COUNT(O6)=0,"",IF(O6=1,(((10^K4)*('[6]Discharge'!F16^N4))/100),((10^K4)*('[6]Discharge'!F16^N4))))))</f>
        <v>0.786533206751652</v>
      </c>
      <c r="G18" s="25">
        <f>IF('[6]Discharge'!G16=0,0,IF(TRIM('[6]Discharge'!G16)="","",IF(COUNT(O6)=0,"",IF(O6=1,(((10^K4)*('[6]Discharge'!G16^N4))/100),((10^K4)*('[6]Discharge'!G16^N4))))))</f>
        <v>3.406560492586548</v>
      </c>
      <c r="H18" s="25">
        <f>IF('[6]Discharge'!H16=0,0,IF(TRIM('[6]Discharge'!H16)="","",IF(COUNT(O6)=0,"",IF(O6=1,(((10^K4)*('[6]Discharge'!H16^N4))/100),((10^K4)*('[6]Discharge'!H16^N4))))))</f>
        <v>2.0309654117468443</v>
      </c>
      <c r="I18" s="25">
        <f>IF('[6]Discharge'!I16=0,0,IF(TRIM('[6]Discharge'!I16)="","",IF(COUNT(O6)=0,"",IF(O6=1,(((10^K4)*('[6]Discharge'!I16^N4))/100),((10^K4)*('[6]Discharge'!I16^N4))))))</f>
        <v>6.9086957337470984</v>
      </c>
      <c r="J18" s="25">
        <f>IF('[6]Discharge'!J16=0,0,IF(TRIM('[6]Discharge'!J16)="","",IF(COUNT(O6)=0,"",IF(O6=1,(((10^K4)*('[6]Discharge'!J16^N4))/100),((10^K4)*('[6]Discharge'!J16^N4))))))</f>
        <v>1.6038117243225525</v>
      </c>
      <c r="K18" s="25">
        <f>IF('[6]Discharge'!K16=0,0,IF(TRIM('[6]Discharge'!K16)="","",IF(COUNT(O6)=0,"",IF(O6=1,(((10^K4)*('[6]Discharge'!K16^N4))/100),((10^K4)*('[6]Discharge'!K16^N4))))))</f>
        <v>0.005938873902683801</v>
      </c>
      <c r="L18" s="25">
        <f>IF('[6]Discharge'!L16=0,0,IF(TRIM('[6]Discharge'!L16)="","",IF(COUNT(O6)=0,"",IF(O6=1,(((10^K4)*('[6]Discharge'!L16^N4))/100),((10^K4)*('[6]Discharge'!L16^N4))))))</f>
        <v>0.004492208222319591</v>
      </c>
      <c r="M18" s="25">
        <f>IF('[6]Discharge'!M16=0,0,IF(TRIM('[6]Discharge'!M16)="","",IF(COUNT(O6)=0,"",IF(O6=1,(((10^K4)*('[6]Discharge'!M16^N4))/100),((10^K4)*('[6]Discharge'!M16^N4))))))</f>
        <v>0.00345151013559367</v>
      </c>
      <c r="N18" s="25">
        <f>IF('[6]Discharge'!N16=0,0,IF(TRIM('[6]Discharge'!N16)="","",IF(COUNT(O6)=0,"",IF(O6=1,(((10^K4)*('[6]Discharge'!N16^N4))/100),((10^K4)*('[6]Discharge'!N16^N4))))))</f>
        <v>0.001826235945755421</v>
      </c>
      <c r="O18" s="84"/>
      <c r="P18" s="85"/>
      <c r="Q18" s="4"/>
    </row>
    <row r="19" spans="2:17" ht="21.75">
      <c r="B19" s="24">
        <v>9</v>
      </c>
      <c r="C19" s="25">
        <f>IF('[6]Discharge'!C17=0,0,IF(TRIM('[6]Discharge'!C17)="","",IF(COUNT(O6)=0,"",IF(O6=1,(((10^K4)*('[6]Discharge'!C17^N4))/100),((10^K4)*('[6]Discharge'!C17^N4))))))</f>
        <v>0.001673195838202598</v>
      </c>
      <c r="D19" s="25">
        <f>IF('[6]Discharge'!D17=0,0,IF(TRIM('[6]Discharge'!D17)="","",IF(COUNT(O6)=0,"",IF(O6=1,(((10^K4)*('[6]Discharge'!D17^N4))/100),((10^K4)*('[6]Discharge'!D17^N4))))))</f>
        <v>0.009388360044796967</v>
      </c>
      <c r="E19" s="25">
        <f>IF('[6]Discharge'!E17=0,0,IF(TRIM('[6]Discharge'!E17)="","",IF(COUNT(O6)=0,"",IF(O6=1,(((10^K4)*('[6]Discharge'!E17^N4))/100),((10^K4)*('[6]Discharge'!E17^N4))))))</f>
        <v>3.9098435752481016</v>
      </c>
      <c r="F19" s="25">
        <f>IF('[6]Discharge'!F17=0,0,IF(TRIM('[6]Discharge'!F17)="","",IF(COUNT(O6)=0,"",IF(O6=1,(((10^K4)*('[6]Discharge'!F17^N4))/100),((10^K4)*('[6]Discharge'!F17^N4))))))</f>
        <v>0.5242114840700236</v>
      </c>
      <c r="G19" s="25">
        <f>IF('[6]Discharge'!G17=0,0,IF(TRIM('[6]Discharge'!G17)="","",IF(COUNT(O6)=0,"",IF(O6=1,(((10^K4)*('[6]Discharge'!G17^N4))/100),((10^K4)*('[6]Discharge'!G17^N4))))))</f>
        <v>2.26678412344115</v>
      </c>
      <c r="H19" s="25">
        <f>IF('[6]Discharge'!H17=0,0,IF(TRIM('[6]Discharge'!H17)="","",IF(COUNT(O6)=0,"",IF(O6=1,(((10^K4)*('[6]Discharge'!H17^N4))/100),((10^K4)*('[6]Discharge'!H17^N4))))))</f>
        <v>2.0309654117468443</v>
      </c>
      <c r="I19" s="25">
        <f>IF('[6]Discharge'!I17=0,0,IF(TRIM('[6]Discharge'!I17)="","",IF(COUNT(O6)=0,"",IF(O6=1,(((10^K4)*('[6]Discharge'!I17^N4))/100),((10^K4)*('[6]Discharge'!I17^N4))))))</f>
        <v>11.849256067970408</v>
      </c>
      <c r="J19" s="25">
        <f>IF('[6]Discharge'!J17=0,0,IF(TRIM('[6]Discharge'!J17)="","",IF(COUNT(O6)=0,"",IF(O6=1,(((10^K4)*('[6]Discharge'!J17^N4))/100),((10^K4)*('[6]Discharge'!J17^N4))))))</f>
        <v>1.2566305714541048</v>
      </c>
      <c r="K19" s="25">
        <f>IF('[6]Discharge'!K17=0,0,IF(TRIM('[6]Discharge'!K17)="","",IF(COUNT(O6)=0,"",IF(O6=1,(((10^K4)*('[6]Discharge'!K17^N4))/100),((10^K4)*('[6]Discharge'!K17^N4))))))</f>
        <v>0.005571510200892743</v>
      </c>
      <c r="L19" s="25">
        <f>IF('[6]Discharge'!L17=0,0,IF(TRIM('[6]Discharge'!L17)="","",IF(COUNT(O6)=0,"",IF(O6=1,(((10^K4)*('[6]Discharge'!L17^N4))/100),((10^K4)*('[6]Discharge'!L17^N4))))))</f>
        <v>0.005938873902683801</v>
      </c>
      <c r="M19" s="25">
        <f>IF('[6]Discharge'!M17=0,0,IF(TRIM('[6]Discharge'!M17)="","",IF(COUNT(O6)=0,"",IF(O6=1,(((10^K4)*('[6]Discharge'!M17^N4))/100),((10^K4)*('[6]Discharge'!M17^N4))))))</f>
        <v>0.00345151013559367</v>
      </c>
      <c r="N19" s="25">
        <f>IF('[6]Discharge'!N17=0,0,IF(TRIM('[6]Discharge'!N17)="","",IF(COUNT(O6)=0,"",IF(O6=1,(((10^K4)*('[6]Discharge'!N17^N4))/100),((10^K4)*('[6]Discharge'!N17^N4))))))</f>
        <v>0.001826235945755421</v>
      </c>
      <c r="O19" s="84"/>
      <c r="P19" s="85"/>
      <c r="Q19" s="4"/>
    </row>
    <row r="20" spans="2:17" ht="21.75">
      <c r="B20" s="24">
        <v>10</v>
      </c>
      <c r="C20" s="25">
        <f>IF('[6]Discharge'!C18=0,0,IF(TRIM('[6]Discharge'!C18)="","",IF(COUNT(O6)=0,"",IF(O6=1,(((10^K4)*('[6]Discharge'!C18^N4))/100),((10^K4)*('[6]Discharge'!C18^N4))))))</f>
        <v>0.0005413314406219798</v>
      </c>
      <c r="D20" s="25">
        <f>IF('[6]Discharge'!D18=0,0,IF(TRIM('[6]Discharge'!D18)="","",IF(COUNT(O6)=0,"",IF(O6=1,(((10^K4)*('[6]Discharge'!D18^N4))/100),((10^K4)*('[6]Discharge'!D18^N4))))))</f>
        <v>0.015581969413488803</v>
      </c>
      <c r="E20" s="25">
        <f>IF('[6]Discharge'!E18=0,0,IF(TRIM('[6]Discharge'!E18)="","",IF(COUNT(O6)=0,"",IF(O6=1,(((10^K4)*('[6]Discharge'!E18^N4))/100),((10^K4)*('[6]Discharge'!E18^N4))))))</f>
        <v>2.9770478688514435</v>
      </c>
      <c r="F20" s="25">
        <f>IF('[6]Discharge'!F18=0,0,IF(TRIM('[6]Discharge'!F18)="","",IF(COUNT(O6)=0,"",IF(O6=1,(((10^K4)*('[6]Discharge'!F18^N4))/100),((10^K4)*('[6]Discharge'!F18^N4))))))</f>
        <v>0.5242114840700236</v>
      </c>
      <c r="G20" s="25">
        <f>IF('[6]Discharge'!G18=0,0,IF(TRIM('[6]Discharge'!G18)="","",IF(COUNT(O6)=0,"",IF(O6=1,(((10^K4)*('[6]Discharge'!G18^N4))/100),((10^K4)*('[6]Discharge'!G18^N4))))))</f>
        <v>0.6784544005115025</v>
      </c>
      <c r="H20" s="25">
        <f>IF('[6]Discharge'!H18=0,0,IF(TRIM('[6]Discharge'!H18)="","",IF(COUNT(O6)=0,"",IF(O6=1,(((10^K4)*('[6]Discharge'!H18^N4))/100),((10^K4)*('[6]Discharge'!H18^N4))))))</f>
        <v>3.9098435752481016</v>
      </c>
      <c r="I20" s="25">
        <f>IF('[6]Discharge'!I18=0,0,IF(TRIM('[6]Discharge'!I18)="","",IF(COUNT(O6)=0,"",IF(O6=1,(((10^K4)*('[6]Discharge'!I18^N4))/100),((10^K4)*('[6]Discharge'!I18^N4))))))</f>
        <v>8.53437773288832</v>
      </c>
      <c r="J20" s="25">
        <f>IF('[6]Discharge'!J18=0,0,IF(TRIM('[6]Discharge'!J18)="","",IF(COUNT(O6)=0,"",IF(O6=1,(((10^K4)*('[6]Discharge'!J18^N4))/100),((10^K4)*('[6]Discharge'!J18^N4))))))</f>
        <v>0.5242114840700236</v>
      </c>
      <c r="K20" s="25">
        <f>IF('[6]Discharge'!K18=0,0,IF(TRIM('[6]Discharge'!K18)="","",IF(COUNT(O6)=0,"",IF(O6=1,(((10^K4)*('[6]Discharge'!K18^N4))/100),((10^K4)*('[6]Discharge'!K18^N4))))))</f>
        <v>0.004669580180775365</v>
      </c>
      <c r="L20" s="25">
        <f>IF('[6]Discharge'!L18=0,0,IF(TRIM('[6]Discharge'!L18)="","",IF(COUNT(O6)=0,"",IF(O6=1,(((10^K4)*('[6]Discharge'!L18^N4))/100),((10^K4)*('[6]Discharge'!L18^N4))))))</f>
        <v>0.006123884308789251</v>
      </c>
      <c r="M20" s="25">
        <f>IF('[6]Discharge'!M18=0,0,IF(TRIM('[6]Discharge'!M18)="","",IF(COUNT(O6)=0,"",IF(O6=1,(((10^K4)*('[6]Discharge'!M18^N4))/100),((10^K4)*('[6]Discharge'!M18^N4))))))</f>
        <v>0.00345151013559367</v>
      </c>
      <c r="N20" s="25">
        <f>IF('[6]Discharge'!N18=0,0,IF(TRIM('[6]Discharge'!N18)="","",IF(COUNT(O6)=0,"",IF(O6=1,(((10^K4)*('[6]Discharge'!N18^N4))/100),((10^K4)*('[6]Discharge'!N18^N4))))))</f>
        <v>0.001826235945755421</v>
      </c>
      <c r="O20" s="84"/>
      <c r="P20" s="85"/>
      <c r="Q20" s="4"/>
    </row>
    <row r="21" spans="2:17" ht="3.7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84"/>
      <c r="P21" s="85"/>
      <c r="Q21" s="4"/>
    </row>
    <row r="22" spans="2:17" ht="21.75">
      <c r="B22" s="24">
        <v>11</v>
      </c>
      <c r="C22" s="25">
        <f>IF('[6]Discharge'!C20=0,0,IF(TRIM('[6]Discharge'!C20)="","",IF(COUNT(O6)=0,"",IF(O6=1,(((10^K4)*('[6]Discharge'!C20^N4))/100),((10^K4)*('[6]Discharge'!C20^N4))))))</f>
        <v>0.00041592260677923693</v>
      </c>
      <c r="D22" s="25">
        <f>IF('[6]Discharge'!D20=0,0,IF(TRIM('[6]Discharge'!D20)="","",IF(COUNT(O6)=0,"",IF(O6=1,(((10^K4)*('[6]Discharge'!D20^N4))/100),((10^K4)*('[6]Discharge'!D20^N4))))))</f>
        <v>0.02677251233821677</v>
      </c>
      <c r="E22" s="25">
        <f>IF('[6]Discharge'!E20=0,0,IF(TRIM('[6]Discharge'!E20)="","",IF(COUNT(O6)=0,"",IF(O6=1,(((10^K4)*('[6]Discharge'!E20^N4))/100),((10^K4)*('[6]Discharge'!E20^N4))))))</f>
        <v>2.9770478688514435</v>
      </c>
      <c r="F22" s="25">
        <f>IF('[6]Discharge'!F20=0,0,IF(TRIM('[6]Discharge'!F20)="","",IF(COUNT(O6)=0,"",IF(O6=1,(((10^K4)*('[6]Discharge'!F20^N4))/100),((10^K4)*('[6]Discharge'!F20^N4))))))</f>
        <v>0.5242114840700236</v>
      </c>
      <c r="G22" s="25">
        <f>IF('[6]Discharge'!G20=0,0,IF(TRIM('[6]Discharge'!G20)="","",IF(COUNT(O6)=0,"",IF(O6=1,(((10^K4)*('[6]Discharge'!G20^N4))/100),((10^K4)*('[6]Discharge'!G20^N4))))))</f>
        <v>3.083588258542115</v>
      </c>
      <c r="H22" s="25">
        <f>IF('[6]Discharge'!H20=0,0,IF(TRIM('[6]Discharge'!H20)="","",IF(COUNT(O6)=0,"",IF(O6=1,(((10^K4)*('[6]Discharge'!H20^N4))/100),((10^K4)*('[6]Discharge'!H20^N4))))))</f>
        <v>5.294477204031514</v>
      </c>
      <c r="I22" s="25">
        <f>IF('[6]Discharge'!I20=0,0,IF(TRIM('[6]Discharge'!I20)="","",IF(COUNT(O6)=0,"",IF(O6=1,(((10^K4)*('[6]Discharge'!I20^N4))/100),((10^K4)*('[6]Discharge'!I20^N4))))))</f>
        <v>5.294477204031514</v>
      </c>
      <c r="J22" s="25">
        <f>IF('[6]Discharge'!J20=0,0,IF(TRIM('[6]Discharge'!J20)="","",IF(COUNT(O6)=0,"",IF(O6=1,(((10^K4)*('[6]Discharge'!J20^N4))/100),((10^K4)*('[6]Discharge'!J20^N4))))))</f>
        <v>0.6784544005115025</v>
      </c>
      <c r="K22" s="25">
        <f>IF('[6]Discharge'!K20=0,0,IF(TRIM('[6]Discharge'!K20)="","",IF(COUNT(O6)=0,"",IF(O6=1,(((10^K4)*('[6]Discharge'!K20^N4))/100),((10^K4)*('[6]Discharge'!K20^N4))))))</f>
        <v>0.005938873902683801</v>
      </c>
      <c r="L22" s="25">
        <f>IF('[6]Discharge'!L20=0,0,IF(TRIM('[6]Discharge'!L20)="","",IF(COUNT(O6)=0,"",IF(O6=1,(((10^K4)*('[6]Discharge'!L20^N4))/100),((10^K4)*('[6]Discharge'!L20^N4))))))</f>
        <v>0.006123884308789251</v>
      </c>
      <c r="M22" s="25">
        <f>IF('[6]Discharge'!M20=0,0,IF(TRIM('[6]Discharge'!M20)="","",IF(COUNT(O6)=0,"",IF(O6=1,(((10^K4)*('[6]Discharge'!M20^N4))/100),((10^K4)*('[6]Discharge'!M20^N4))))))</f>
        <v>0.00345151013559367</v>
      </c>
      <c r="N22" s="25">
        <f>IF('[6]Discharge'!N20=0,0,IF(TRIM('[6]Discharge'!N20)="","",IF(COUNT(O6)=0,"",IF(O6=1,(((10^K4)*('[6]Discharge'!N20^N4))/100),((10^K4)*('[6]Discharge'!N20^N4))))))</f>
        <v>0.001826235945755421</v>
      </c>
      <c r="O22" s="84"/>
      <c r="P22" s="85"/>
      <c r="Q22" s="4"/>
    </row>
    <row r="23" spans="2:17" ht="21.75">
      <c r="B23" s="24">
        <v>12</v>
      </c>
      <c r="C23" s="25">
        <f>IF('[6]Discharge'!C21=0,0,IF(TRIM('[6]Discharge'!C21)="","",IF(COUNT(O6)=0,"",IF(O6=1,(((10^K4)*('[6]Discharge'!C21^N4))/100),((10^K4)*('[6]Discharge'!C21^N4))))))</f>
        <v>0.00041592260677923693</v>
      </c>
      <c r="D23" s="25">
        <f>IF('[6]Discharge'!D21=0,0,IF(TRIM('[6]Discharge'!D21)="","",IF(COUNT(O6)=0,"",IF(O6=1,(((10^K4)*('[6]Discharge'!D21^N4))/100),((10^K4)*('[6]Discharge'!D21^N4))))))</f>
        <v>0.016010825064312846</v>
      </c>
      <c r="E23" s="25">
        <f>IF('[6]Discharge'!E21=0,0,IF(TRIM('[6]Discharge'!E21)="","",IF(COUNT(O6)=0,"",IF(O6=1,(((10^K4)*('[6]Discharge'!E21^N4))/100),((10^K4)*('[6]Discharge'!E21^N4))))))</f>
        <v>2.4626694710287005</v>
      </c>
      <c r="F23" s="25">
        <f>IF('[6]Discharge'!F21=0,0,IF(TRIM('[6]Discharge'!F21)="","",IF(COUNT(O6)=0,"",IF(O6=1,(((10^K4)*('[6]Discharge'!F21^N4))/100),((10^K4)*('[6]Discharge'!F21^N4))))))</f>
        <v>0.5242114840700236</v>
      </c>
      <c r="G23" s="25">
        <f>IF('[6]Discharge'!G21=0,0,IF(TRIM('[6]Discharge'!G21)="","",IF(COUNT(O6)=0,"",IF(O6=1,(((10^K4)*('[6]Discharge'!G21^N4))/100),((10^K4)*('[6]Discharge'!G21^N4))))))</f>
        <v>2.1697928076775486</v>
      </c>
      <c r="H23" s="25">
        <f>IF('[6]Discharge'!H21=0,0,IF(TRIM('[6]Discharge'!H21)="","",IF(COUNT(O6)=0,"",IF(O6=1,(((10^K4)*('[6]Discharge'!H21^N4))/100),((10^K4)*('[6]Discharge'!H21^N4))))))</f>
        <v>3.2983575122766062</v>
      </c>
      <c r="I23" s="25">
        <f>IF('[6]Discharge'!I21=0,0,IF(TRIM('[6]Discharge'!I21)="","",IF(COUNT(O6)=0,"",IF(O6=1,(((10^K4)*('[6]Discharge'!I21^N4))/100),((10^K4)*('[6]Discharge'!I21^N4))))))</f>
        <v>6.9086957337470984</v>
      </c>
      <c r="J23" s="25">
        <f>IF('[6]Discharge'!J21=0,0,IF(TRIM('[6]Discharge'!J21)="","",IF(COUNT(O6)=0,"",IF(O6=1,(((10^K4)*('[6]Discharge'!J21^N4))/100),((10^K4)*('[6]Discharge'!J21^N4))))))</f>
        <v>3.515292853472917</v>
      </c>
      <c r="K23" s="25">
        <f>IF('[6]Discharge'!K21=0,0,IF(TRIM('[6]Discharge'!K21)="","",IF(COUNT(O6)=0,"",IF(O6=1,(((10^K4)*('[6]Discharge'!K21^N4))/100),((10^K4)*('[6]Discharge'!K21^N4))))))</f>
        <v>0.006123884308789251</v>
      </c>
      <c r="L23" s="25">
        <f>IF('[6]Discharge'!L21=0,0,IF(TRIM('[6]Discharge'!L21)="","",IF(COUNT(O6)=0,"",IF(O6=1,(((10^K4)*('[6]Discharge'!L21^N4))/100),((10^K4)*('[6]Discharge'!L21^N4))))))</f>
        <v>0.006123884308789251</v>
      </c>
      <c r="M23" s="25">
        <f>IF('[6]Discharge'!M21=0,0,IF(TRIM('[6]Discharge'!M21)="","",IF(COUNT(O6)=0,"",IF(O6=1,(((10^K4)*('[6]Discharge'!M21^N4))/100),((10^K4)*('[6]Discharge'!M21^N4))))))</f>
        <v>0.00345151013559367</v>
      </c>
      <c r="N23" s="25">
        <f>IF('[6]Discharge'!N21=0,0,IF(TRIM('[6]Discharge'!N21)="","",IF(COUNT(O6)=0,"",IF(O6=1,(((10^K4)*('[6]Discharge'!N21^N4))/100),((10^K4)*('[6]Discharge'!N21^N4))))))</f>
        <v>0.001826235945755421</v>
      </c>
      <c r="O23" s="84"/>
      <c r="P23" s="85"/>
      <c r="Q23" s="4"/>
    </row>
    <row r="24" spans="2:17" ht="21.75">
      <c r="B24" s="24">
        <v>13</v>
      </c>
      <c r="C24" s="25">
        <f>IF('[6]Discharge'!C10=0,0,IF(TRIM('[6]Discharge'!C22)="","",IF(COUNT(O6)=0,"",IF(O6=1,(((10^K4)*('[6]Discharge'!C22^N4))/100),((10^K4)*('[6]Discharge'!C22^N4))))))</f>
        <v>0.0005413314406219798</v>
      </c>
      <c r="D24" s="25">
        <f>IF('[6]Discharge'!D22=0,0,IF(TRIM('[6]Discharge'!D22)="","",IF(COUNT(O6)=0,"",IF(O6=1,(((10^K4)*('[6]Discharge'!D22^N4))/100),((10^K4)*('[6]Discharge'!D22^N4))))))</f>
        <v>0.03532960422984238</v>
      </c>
      <c r="E24" s="25">
        <f>IF('[6]Discharge'!E22=0,0,IF(TRIM('[6]Discharge'!E22)="","",IF(COUNT(O6)=0,"",IF(O6=1,(((10^K4)*('[6]Discharge'!E22^N4))/100),((10^K4)*('[6]Discharge'!E22^N4))))))</f>
        <v>2.818331731252613</v>
      </c>
      <c r="F24" s="25">
        <f>IF('[6]Discharge'!F22=0,0,IF(TRIM('[6]Discharge'!F22)="","",IF(COUNT(O6)=0,"",IF(O6=1,(((10^K4)*('[6]Discharge'!F22^N4))/100),((10^K4)*('[6]Discharge'!F22^N4))))))</f>
        <v>0.5242114840700236</v>
      </c>
      <c r="G24" s="25">
        <f>IF('[6]Discharge'!G22=0,0,IF(TRIM('[6]Discharge'!G22)="","",IF(COUNT(O6)=0,"",IF(O6=1,(((10^K4)*('[6]Discharge'!G22^N4))/100),((10^K4)*('[6]Discharge'!G22^N4))))))</f>
        <v>2.611178444793751</v>
      </c>
      <c r="H24" s="25">
        <f>IF('[6]Discharge'!H22=0,0,IF(TRIM('[6]Discharge'!H22)="","",IF(COUNT(O6)=0,"",IF(O6=1,(((10^K4)*('[6]Discharge'!H22^N4))/100),((10^K4)*('[6]Discharge'!H22^N4))))))</f>
        <v>2.0309654117468443</v>
      </c>
      <c r="I24" s="25">
        <f>IF('[6]Discharge'!I22=0,0,IF(TRIM('[6]Discharge'!I22)="","",IF(COUNT(O6)=0,"",IF(O6=1,(((10^K4)*('[6]Discharge'!I22^N4))/100),((10^K4)*('[6]Discharge'!I22^N4))))))</f>
        <v>7.179582264150979</v>
      </c>
      <c r="J24" s="25">
        <f>IF('[6]Discharge'!J22=0,0,IF(TRIM('[6]Discharge'!J22)="","",IF(COUNT(O6)=0,"",IF(O6=1,(((10^K4)*('[6]Discharge'!J22^N4))/100),((10^K4)*('[6]Discharge'!J22^N4))))))</f>
        <v>1.4603032168848384</v>
      </c>
      <c r="K24" s="25">
        <f>IF('[6]Discharge'!K22=0,0,IF(TRIM('[6]Discharge'!K22)="","",IF(COUNT(O6)=0,"",IF(O6=1,(((10^K4)*('[6]Discharge'!K22^N4))/100),((10^K4)*('[6]Discharge'!K22^N4))))))</f>
        <v>0.005571510200892743</v>
      </c>
      <c r="L24" s="25">
        <f>IF('[6]Discharge'!L22=0,0,IF(TRIM('[6]Discharge'!L22)="","",IF(COUNT(O6)=0,"",IF(O6=1,(((10^K4)*('[6]Discharge'!L22^N4))/100),((10^K4)*('[6]Discharge'!L22^N4))))))</f>
        <v>0.006123884308789251</v>
      </c>
      <c r="M24" s="25">
        <f>IF('[6]Discharge'!M22=0,0,IF(TRIM('[6]Discharge'!M22)="","",IF(COUNT(O6)=0,"",IF(O6=1,(((10^K4)*('[6]Discharge'!M22^N4))/100),((10^K4)*('[6]Discharge'!M22^N4))))))</f>
        <v>0.003114446411740945</v>
      </c>
      <c r="N24" s="25">
        <f>IF('[6]Discharge'!N22=0,0,IF(TRIM('[6]Discharge'!N22)="","",IF(COUNT(O6)=0,"",IF(O6=1,(((10^K4)*('[6]Discharge'!N22^N4))/100),((10^K4)*('[6]Discharge'!N22^N4))))))</f>
        <v>0.001826235945755421</v>
      </c>
      <c r="O24" s="84"/>
      <c r="P24" s="85"/>
      <c r="Q24" s="4"/>
    </row>
    <row r="25" spans="2:17" ht="21.75">
      <c r="B25" s="24">
        <v>14</v>
      </c>
      <c r="C25" s="25">
        <f>IF('[6]Discharge'!C10=0,0,IF(TRIM('[6]Discharge'!C23)="","",IF(COUNT(O6)=0,"",IF(O6=1,(((10^K4)*('[6]Discharge'!C23^N4))/100),((10^K4)*('[6]Discharge'!C23^N4))))))</f>
        <v>0.0009430374747773765</v>
      </c>
      <c r="D25" s="25">
        <f>IF('[6]Discharge'!D23=0,0,IF(TRIM('[6]Discharge'!D23)="","",IF(COUNT(O6)=0,"",IF(O6=1,(((10^K4)*('[6]Discharge'!D23^N4))/100),((10^K4)*('[6]Discharge'!D23^N4))))))</f>
        <v>0.035815279014211505</v>
      </c>
      <c r="E25" s="25">
        <f>IF('[6]Discharge'!E23=0,0,IF(TRIM('[6]Discharge'!E23)="","",IF(COUNT(O6)=0,"",IF(O6=1,(((10^K4)*('[6]Discharge'!E23^N4))/100),((10^K4)*('[6]Discharge'!E23^N4))))))</f>
        <v>3.679359165604392</v>
      </c>
      <c r="F25" s="25">
        <f>IF('[6]Discharge'!F23=0,0,IF(TRIM('[6]Discharge'!F23)="","",IF(COUNT(O6)=0,"",IF(O6=1,(((10^K4)*('[6]Discharge'!F23^N4))/100),((10^K4)*('[6]Discharge'!F23^N4))))))</f>
        <v>0.5242114840700236</v>
      </c>
      <c r="G25" s="25">
        <f>IF('[6]Discharge'!G23=0,0,IF(TRIM('[6]Discharge'!G23)="","",IF(COUNT(O6)=0,"",IF(O6=1,(((10^K4)*('[6]Discharge'!G23^N4))/100),((10^K4)*('[6]Discharge'!G23^N4))))))</f>
        <v>1.1285131498932581</v>
      </c>
      <c r="H25" s="25">
        <f>IF('[6]Discharge'!H23=0,0,IF(TRIM('[6]Discharge'!H23)="","",IF(COUNT(O6)=0,"",IF(O6=1,(((10^K4)*('[6]Discharge'!H23^N4))/100),((10^K4)*('[6]Discharge'!H23^N4))))))</f>
        <v>2.0309654117468443</v>
      </c>
      <c r="I25" s="25">
        <f>IF('[6]Discharge'!I23=0,0,IF(TRIM('[6]Discharge'!I23)="","",IF(COUNT(O6)=0,"",IF(O6=1,(((10^K4)*('[6]Discharge'!I23^N4))/100),((10^K4)*('[6]Discharge'!I23^N4))))))</f>
        <v>8.53437773288832</v>
      </c>
      <c r="J25" s="25">
        <f>IF('[6]Discharge'!J23=0,0,IF(TRIM('[6]Discharge'!J23)="","",IF(COUNT(O6)=0,"",IF(O6=1,(((10^K4)*('[6]Discharge'!J23^N4))/100),((10^K4)*('[6]Discharge'!J23^N4))))))</f>
        <v>4.442609697846975</v>
      </c>
      <c r="K25" s="25">
        <f>IF('[6]Discharge'!K23=0,0,IF(TRIM('[6]Discharge'!K23)="","",IF(COUNT(O6)=0,"",IF(O6=1,(((10^K4)*('[6]Discharge'!K23^N4))/100),((10^K4)*('[6]Discharge'!K23^N4))))))</f>
        <v>0.00414069566443879</v>
      </c>
      <c r="L25" s="25">
        <f>IF('[6]Discharge'!L23=0,0,IF(TRIM('[6]Discharge'!L23)="","",IF(COUNT(O6)=0,"",IF(O6=1,(((10^K4)*('[6]Discharge'!L23^N4))/100),((10^K4)*('[6]Discharge'!L23^N4))))))</f>
        <v>0.006123884308789251</v>
      </c>
      <c r="M25" s="25">
        <f>IF('[6]Discharge'!M23=0,0,IF(TRIM('[6]Discharge'!M23)="","",IF(COUNT(O6)=0,"",IF(O6=1,(((10^K4)*('[6]Discharge'!M23^N4))/100),((10^K4)*('[6]Discharge'!M23^N4))))))</f>
        <v>0.002457290519657738</v>
      </c>
      <c r="N25" s="25">
        <f>IF('[6]Discharge'!N23=0,0,IF(TRIM('[6]Discharge'!N23)="","",IF(COUNT(O6)=0,"",IF(O6=1,(((10^K4)*('[6]Discharge'!N23^N4))/100),((10^K4)*('[6]Discharge'!N23^N4))))))</f>
        <v>0.001826235945755421</v>
      </c>
      <c r="O25" s="84"/>
      <c r="P25" s="85"/>
      <c r="Q25" s="4"/>
    </row>
    <row r="26" spans="2:17" ht="21.75">
      <c r="B26" s="24">
        <v>15</v>
      </c>
      <c r="C26" s="25">
        <f>IF('[6]Discharge'!C24=0,0,IF(TRIM('[6]Discharge'!C24)="","",IF(COUNT(O6)=0,"",IF(O6=1,(((10^K4)*('[6]Discharge'!C24^N4))/100),((10^K4)*('[6]Discharge'!C24^N4))))))</f>
        <v>0.0009430374747773765</v>
      </c>
      <c r="D26" s="25">
        <f>IF('[6]Discharge'!D24=0,0,IF(TRIM('[6]Discharge'!D24)="","",IF(COUNT(O6)=0,"",IF(O6=1,(((10^K4)*('[6]Discharge'!D24^N4))/100),((10^K4)*('[6]Discharge'!D24^N4))))))</f>
        <v>0.035815279014211505</v>
      </c>
      <c r="E26" s="25">
        <f>IF('[6]Discharge'!E24=0,0,IF(TRIM('[6]Discharge'!E24)="","",IF(COUNT(O6)=0,"",IF(O6=1,(((10^K4)*('[6]Discharge'!E24^N4))/100),((10^K4)*('[6]Discharge'!E24^N4))))))</f>
        <v>3.515292853472917</v>
      </c>
      <c r="F26" s="25">
        <f>IF('[6]Discharge'!F24=0,0,IF(TRIM('[6]Discharge'!F24)="","",IF(COUNT(O6)=0,"",IF(O6=1,(((10^K4)*('[6]Discharge'!F24^N4))/100),((10^K4)*('[6]Discharge'!F24^N4))))))</f>
        <v>0.5242114840700236</v>
      </c>
      <c r="G26" s="25">
        <f>IF('[6]Discharge'!G24=0,0,IF(TRIM('[6]Discharge'!G24)="","",IF(COUNT(O6)=0,"",IF(O6=1,(((10^K4)*('[6]Discharge'!G24^N4))/100),((10^K4)*('[6]Discharge'!G24^N4))))))</f>
        <v>1.2889837513025058</v>
      </c>
      <c r="H26" s="25">
        <f>IF('[6]Discharge'!H24=0,0,IF(TRIM('[6]Discharge'!H24)="","",IF(COUNT(O6)=0,"",IF(O6=1,(((10^K4)*('[6]Discharge'!H24^N4))/100),((10^K4)*('[6]Discharge'!H24^N4))))))</f>
        <v>2.7132724947967315</v>
      </c>
      <c r="I26" s="25">
        <f>IF('[6]Discharge'!I24=0,0,IF(TRIM('[6]Discharge'!I24)="","",IF(COUNT(O6)=0,"",IF(O6=1,(((10^K4)*('[6]Discharge'!I24^N4))/100),((10^K4)*('[6]Discharge'!I24^N4))))))</f>
        <v>5.605321254914128</v>
      </c>
      <c r="J26" s="25">
        <f>IF('[6]Discharge'!J24=0,0,IF(TRIM('[6]Discharge'!J24)="","",IF(COUNT(O6)=0,"",IF(O6=1,(((10^K4)*('[6]Discharge'!J24^N4))/100),((10^K4)*('[6]Discharge'!J24^N4))))))</f>
        <v>4.803561693673218</v>
      </c>
      <c r="K26" s="25">
        <f>IF('[6]Discharge'!K24=0,0,IF(TRIM('[6]Discharge'!K24)="","",IF(COUNT(O6)=0,"",IF(O6=1,(((10^K4)*('[6]Discharge'!K24^N4))/100),((10^K4)*('[6]Discharge'!K24^N4))))))</f>
        <v>0.004492208222319591</v>
      </c>
      <c r="L26" s="25">
        <f>IF('[6]Discharge'!L24=0,0,IF(TRIM('[6]Discharge'!L24)="","",IF(COUNT(O6)=0,"",IF(O6=1,(((10^K4)*('[6]Discharge'!L24^N4))/100),((10^K4)*('[6]Discharge'!L24^N4))))))</f>
        <v>0.006123884308789251</v>
      </c>
      <c r="M26" s="25">
        <f>IF('[6]Discharge'!M24=0,0,IF(TRIM('[6]Discharge'!M24)="","",IF(COUNT(O6)=0,"",IF(O6=1,(((10^K4)*('[6]Discharge'!M24^N4))/100),((10^K4)*('[6]Discharge'!M24^N4))))))</f>
        <v>0.002457290519657738</v>
      </c>
      <c r="N26" s="25">
        <f>IF('[6]Discharge'!N24=0,0,IF(TRIM('[6]Discharge'!N24)="","",IF(COUNT(O6)=0,"",IF(O6=1,(((10^K4)*('[6]Discharge'!N24^N4))/100),((10^K4)*('[6]Discharge'!N24^N4))))))</f>
        <v>0.001826235945755421</v>
      </c>
      <c r="O26" s="84"/>
      <c r="P26" s="85"/>
      <c r="Q26" s="4"/>
    </row>
    <row r="27" spans="2:17" ht="21.75">
      <c r="B27" s="24">
        <v>16</v>
      </c>
      <c r="C27" s="25">
        <f>IF('[6]Discharge'!C25=0,0,IF(TRIM('[6]Discharge'!C25)="","",IF(COUNT(O6)=0,"",IF(O6=1,(((10^K4)*('[6]Discharge'!C25^N4))/100),((10^K4)*('[6]Discharge'!C25^N4))))))</f>
        <v>0.0009430374747773765</v>
      </c>
      <c r="D27" s="25">
        <f>IF('[6]Discharge'!D25=0,0,IF(TRIM('[6]Discharge'!D25)="","",IF(COUNT(O6)=0,"",IF(O6=1,(((10^K4)*('[6]Discharge'!D25^N4))/100),((10^K4)*('[6]Discharge'!D25^N4))))))</f>
        <v>0.023093657906228658</v>
      </c>
      <c r="E27" s="25">
        <f>IF('[6]Discharge'!E25=0,0,IF(TRIM('[6]Discharge'!E25)="","",IF(COUNT(O6)=0,"",IF(O6=1,(((10^K4)*('[6]Discharge'!E25^N4))/100),((10^K4)*('[6]Discharge'!E25^N4))))))</f>
        <v>3.4608612266726744</v>
      </c>
      <c r="F27" s="25">
        <f>IF('[6]Discharge'!F25=0,0,IF(TRIM('[6]Discharge'!F25)="","",IF(COUNT(O6)=0,"",IF(O6=1,(((10^K4)*('[6]Discharge'!F25^N4))/100),((10^K4)*('[6]Discharge'!F25^N4))))))</f>
        <v>0.5242114840700236</v>
      </c>
      <c r="G27" s="25">
        <f>IF('[6]Discharge'!G25=0,0,IF(TRIM('[6]Discharge'!G25)="","",IF(COUNT(O6)=0,"",IF(O6=1,(((10^K4)*('[6]Discharge'!G25^N4))/100),((10^K4)*('[6]Discharge'!G25^N4))))))</f>
        <v>0.7430090762164635</v>
      </c>
      <c r="H27" s="25">
        <f>IF('[6]Discharge'!H25=0,0,IF(TRIM('[6]Discharge'!H25)="","",IF(COUNT(O6)=0,"",IF(O6=1,(((10^K4)*('[6]Discharge'!H25^N4))/100),((10^K4)*('[6]Discharge'!H25^N4))))))</f>
        <v>2.818331731252613</v>
      </c>
      <c r="I27" s="25">
        <f>IF('[6]Discharge'!I25=0,0,IF(TRIM('[6]Discharge'!I25)="","",IF(COUNT(O6)=0,"",IF(O6=1,(((10^K4)*('[6]Discharge'!I25^N4))/100),((10^K4)*('[6]Discharge'!I25^N4))))))</f>
        <v>6.5723687166239</v>
      </c>
      <c r="J27" s="25">
        <f>IF('[6]Discharge'!J25=0,0,IF(TRIM('[6]Discharge'!J25)="","",IF(COUNT(O6)=0,"",IF(O6=1,(((10^K4)*('[6]Discharge'!J25^N4))/100),((10^K4)*('[6]Discharge'!J25^N4))))))</f>
        <v>2.765725655969111</v>
      </c>
      <c r="K27" s="25">
        <f>IF('[6]Discharge'!K25=0,0,IF(TRIM('[6]Discharge'!K25)="","",IF(COUNT(O6)=0,"",IF(O6=1,(((10^K4)*('[6]Discharge'!K25^N4))/100),((10^K4)*('[6]Discharge'!K25^N4))))))</f>
        <v>0.005938873902683801</v>
      </c>
      <c r="L27" s="25">
        <f>IF('[6]Discharge'!L25=0,0,IF(TRIM('[6]Discharge'!L25)="","",IF(COUNT(O6)=0,"",IF(O6=1,(((10^K4)*('[6]Discharge'!L25^N4))/100),((10^K4)*('[6]Discharge'!L25^N4))))))</f>
        <v>0.006123884308789251</v>
      </c>
      <c r="M27" s="25">
        <f>IF('[6]Discharge'!M25=0,0,IF(TRIM('[6]Discharge'!M25)="","",IF(COUNT(O6)=0,"",IF(O6=1,(((10^K4)*('[6]Discharge'!M25^N4))/100),((10^K4)*('[6]Discharge'!M25^N4))))))</f>
        <v>0.002457290519657738</v>
      </c>
      <c r="N27" s="25">
        <f>IF('[6]Discharge'!N25=0,0,IF(TRIM('[6]Discharge'!N25)="","",IF(COUNT(O6)=0,"",IF(O6=1,(((10^K4)*('[6]Discharge'!N25^N4))/100),((10^K4)*('[6]Discharge'!N25^N4))))))</f>
        <v>0.001826235945755421</v>
      </c>
      <c r="O27" s="84"/>
      <c r="P27" s="85"/>
      <c r="Q27" s="4"/>
    </row>
    <row r="28" spans="2:17" ht="21.75">
      <c r="B28" s="24">
        <v>17</v>
      </c>
      <c r="C28" s="25">
        <f>IF('[6]Discharge'!C26=0,0,IF(TRIM('[6]Discharge'!C26)="","",IF(COUNT(O6)=0,"",IF(O6=1,(((10^K4)*('[6]Discharge'!C26^N4))/100),((10^K4)*('[6]Discharge'!C26^N4))))))</f>
        <v>0.00041592260677923693</v>
      </c>
      <c r="D28" s="25">
        <f>IF('[6]Discharge'!D26=0,0,IF(TRIM('[6]Discharge'!D26)="","",IF(COUNT(O6)=0,"",IF(O6=1,(((10^K4)*('[6]Discharge'!D26^N4))/100),((10^K4)*('[6]Discharge'!D26^N4))))))</f>
        <v>0.004315903365456675</v>
      </c>
      <c r="E28" s="25">
        <f>IF('[6]Discharge'!E26=0,0,IF(TRIM('[6]Discharge'!E26)="","",IF(COUNT(O6)=0,"",IF(O6=1,(((10^K4)*('[6]Discharge'!E26^N4))/100),((10^K4)*('[6]Discharge'!E26^N4))))))</f>
        <v>2.9770478688514435</v>
      </c>
      <c r="F28" s="25">
        <f>IF('[6]Discharge'!F26=0,0,IF(TRIM('[6]Discharge'!F26)="","",IF(COUNT(O6)=0,"",IF(O6=1,(((10^K4)*('[6]Discharge'!F26^N4))/100),((10^K4)*('[6]Discharge'!F26^N4))))))</f>
        <v>0.5729595806542613</v>
      </c>
      <c r="G28" s="25">
        <f>IF('[6]Discharge'!G26=0,0,IF(TRIM('[6]Discharge'!G26)="","",IF(COUNT(O6)=0,"",IF(O6=1,(((10^K4)*('[6]Discharge'!G26^N4))/100),((10^K4)*('[6]Discharge'!G26^N4))))))</f>
        <v>1.2889837513025058</v>
      </c>
      <c r="H28" s="25">
        <f>IF('[6]Discharge'!H26=0,0,IF(TRIM('[6]Discharge'!H26)="","",IF(COUNT(O6)=0,"",IF(O6=1,(((10^K4)*('[6]Discharge'!H26^N4))/100),((10^K4)*('[6]Discharge'!H26^N4))))))</f>
        <v>2.26678412344115</v>
      </c>
      <c r="I28" s="25">
        <f>IF('[6]Discharge'!I26=0,0,IF(TRIM('[6]Discharge'!I26)="","",IF(COUNT(O6)=0,"",IF(O6=1,(((10^K4)*('[6]Discharge'!I26^N4))/100),((10^K4)*('[6]Discharge'!I26^N4))))))</f>
        <v>2.5615277190547068</v>
      </c>
      <c r="J28" s="25">
        <f>IF('[6]Discharge'!J26=0,0,IF(TRIM('[6]Discharge'!J26)="","",IF(COUNT(O6)=0,"",IF(O6=1,(((10^K4)*('[6]Discharge'!J26^N4))/100),((10^K4)*('[6]Discharge'!J26^N4))))))</f>
        <v>5.48107837808429</v>
      </c>
      <c r="K28" s="25">
        <f>IF('[6]Discharge'!K26=0,0,IF(TRIM('[6]Discharge'!K26)="","",IF(COUNT(O6)=0,"",IF(O6=1,(((10^K4)*('[6]Discharge'!K26^N4))/100),((10^K4)*('[6]Discharge'!K26^N4))))))</f>
        <v>0.005571510200892743</v>
      </c>
      <c r="L28" s="25">
        <f>IF('[6]Discharge'!L26=0,0,IF(TRIM('[6]Discharge'!L26)="","",IF(COUNT(O6)=0,"",IF(O6=1,(((10^K4)*('[6]Discharge'!L26^N4))/100),((10^K4)*('[6]Discharge'!L26^N4))))))</f>
        <v>0.006123884308789251</v>
      </c>
      <c r="M28" s="25">
        <f>IF('[6]Discharge'!M26=0,0,IF(TRIM('[6]Discharge'!M26)="","",IF(COUNT(O6)=0,"",IF(O6=1,(((10^K4)*('[6]Discharge'!M26^N4))/100),((10^K4)*('[6]Discharge'!M26^N4))))))</f>
        <v>0.002457290519657738</v>
      </c>
      <c r="N28" s="25">
        <f>IF('[6]Discharge'!N26=0,0,IF(TRIM('[6]Discharge'!N26)="","",IF(COUNT(O6)=0,"",IF(O6=1,(((10^K4)*('[6]Discharge'!N26^N4))/100),((10^K4)*('[6]Discharge'!N26^N4))))))</f>
        <v>0.0013736131435830095</v>
      </c>
      <c r="O28" s="84"/>
      <c r="P28" s="85"/>
      <c r="Q28" s="4"/>
    </row>
    <row r="29" spans="2:17" ht="21.75">
      <c r="B29" s="24">
        <v>18</v>
      </c>
      <c r="C29" s="25">
        <f>IF('[6]Discharge'!C27=0,0,IF(TRIM('[6]Discharge'!C27)="","",IF(COUNT(O6)=0,"",IF(O6=1,(((10^K4)*('[6]Discharge'!C27^N4))/100),((10^K4)*('[6]Discharge'!C27^N4))))))</f>
        <v>0.00041592260677923693</v>
      </c>
      <c r="D29" s="25">
        <f>IF('[6]Discharge'!D27=0,0,IF(TRIM('[6]Discharge'!D27)="","",IF(COUNT(O6)=0,"",IF(O6=1,(((10^K4)*('[6]Discharge'!D27^N4))/100),((10^K4)*('[6]Discharge'!D27^N4))))))</f>
        <v>0.00414069566443879</v>
      </c>
      <c r="E29" s="25">
        <f>IF('[6]Discharge'!E27=0,0,IF(TRIM('[6]Discharge'!E27)="","",IF(COUNT(O6)=0,"",IF(O6=1,(((10^K4)*('[6]Discharge'!E27^N4))/100),((10^K4)*('[6]Discharge'!E27^N4))))))</f>
        <v>2.3644158322387985</v>
      </c>
      <c r="F29" s="25">
        <f>IF('[6]Discharge'!F27=0,0,IF(TRIM('[6]Discharge'!F27)="","",IF(COUNT(O6)=0,"",IF(O6=1,(((10^K4)*('[6]Discharge'!F27^N4))/100),((10^K4)*('[6]Discharge'!F27^N4))))))</f>
        <v>3.2983575122766062</v>
      </c>
      <c r="G29" s="25">
        <f>IF('[6]Discharge'!G27=0,0,IF(TRIM('[6]Discharge'!G27)="","",IF(COUNT(O6)=0,"",IF(O6=1,(((10^K4)*('[6]Discharge'!G27^N4))/100),((10^K4)*('[6]Discharge'!G27^N4))))))</f>
        <v>2.818331731252613</v>
      </c>
      <c r="H29" s="25">
        <f>IF('[6]Discharge'!H27=0,0,IF(TRIM('[6]Discharge'!H27)="","",IF(COUNT(O6)=0,"",IF(O6=1,(((10^K4)*('[6]Discharge'!H27^N4))/100),((10^K4)*('[6]Discharge'!H27^N4))))))</f>
        <v>2.871088735423509</v>
      </c>
      <c r="I29" s="25">
        <f>IF('[6]Discharge'!I27=0,0,IF(TRIM('[6]Discharge'!I27)="","",IF(COUNT(O6)=0,"",IF(O6=1,(((10^K4)*('[6]Discharge'!I27^N4))/100),((10^K4)*('[6]Discharge'!I27^N4))))))</f>
        <v>3.9098435752481016</v>
      </c>
      <c r="J29" s="25">
        <f>IF('[6]Discharge'!J27=0,0,IF(TRIM('[6]Discharge'!J27)="","",IF(COUNT(O6)=0,"",IF(O6=1,(((10^K4)*('[6]Discharge'!J27^N4))/100),((10^K4)*('[6]Discharge'!J27^N4))))))</f>
        <v>5.730516794094093</v>
      </c>
      <c r="K29" s="25">
        <f>IF('[6]Discharge'!K27=0,0,IF(TRIM('[6]Discharge'!K27)="","",IF(COUNT(O6)=0,"",IF(O6=1,(((10^K4)*('[6]Discharge'!K27^N4))/100),((10^K4)*('[6]Discharge'!K27^N4))))))</f>
        <v>0.00414069566443879</v>
      </c>
      <c r="L29" s="25">
        <f>IF('[6]Discharge'!L27=0,0,IF(TRIM('[6]Discharge'!L27)="","",IF(COUNT(O6)=0,"",IF(O6=1,(((10^K4)*('[6]Discharge'!L27^N4))/100),((10^K4)*('[6]Discharge'!L27^N4))))))</f>
        <v>0.005938873902683801</v>
      </c>
      <c r="M29" s="25">
        <f>IF('[6]Discharge'!M27=0,0,IF(TRIM('[6]Discharge'!M27)="","",IF(COUNT(O6)=0,"",IF(O6=1,(((10^K4)*('[6]Discharge'!M27^N4))/100),((10^K4)*('[6]Discharge'!M27^N4))))))</f>
        <v>0.002457290519657738</v>
      </c>
      <c r="N29" s="25">
        <f>IF('[6]Discharge'!N27=0,0,IF(TRIM('[6]Discharge'!N27)="","",IF(COUNT(O6)=0,"",IF(O6=1,(((10^K4)*('[6]Discharge'!N27^N4))/100),((10^K4)*('[6]Discharge'!N27^N4))))))</f>
        <v>0.00041592260677923693</v>
      </c>
      <c r="O29" s="84"/>
      <c r="P29" s="85"/>
      <c r="Q29" s="4"/>
    </row>
    <row r="30" spans="2:17" ht="21.75">
      <c r="B30" s="24">
        <v>19</v>
      </c>
      <c r="C30" s="25">
        <f>IF('[6]Discharge'!C28=0,0,IF(TRIM('[6]Discharge'!C28)="","",IF(COUNT(O6)=0,"",IF(O6=1,(((10^K4)*('[6]Discharge'!C28^N4))/100),((10^K4)*('[6]Discharge'!C28^N4))))))</f>
        <v>0.00041592260677923693</v>
      </c>
      <c r="D30" s="25">
        <f>IF('[6]Discharge'!D28=0,0,IF(TRIM('[6]Discharge'!D28)="","",IF(COUNT(O6)=0,"",IF(O6=1,(((10^K4)*('[6]Discharge'!D28^N4))/100),((10^K4)*('[6]Discharge'!D28^N4))))))</f>
        <v>0.003966617120907064</v>
      </c>
      <c r="E30" s="25">
        <f>IF('[6]Discharge'!E28=0,0,IF('[6]Discharge'!E28=0,0,IF(TRIM('[6]Discharge'!E28)="","",IF(COUNT(O6)=0,"",IF(O6=1,(((10^K4)*('[6]Discharge'!E28^N4))/100),((10^K4)*('[6]Discharge'!E28^N4)))))))</f>
        <v>0.9835792223596819</v>
      </c>
      <c r="F30" s="25">
        <f>IF('[6]Discharge'!F28=0,0,IF(TRIM('[6]Discharge'!F28)="","",IF(COUNT(O6)=0,"",IF(O6=1,(((10^K4)*('[6]Discharge'!F28^N4))/100),((10^K4)*('[6]Discharge'!F28^N4))))))</f>
        <v>6.371823190817793</v>
      </c>
      <c r="G30" s="25">
        <f>IF('[6]Discharge'!G28=0,0,IF(TRIM('[6]Discharge'!G28)="","",IF(COUNT(O6)=0,"",IF(O6=1,(((10^K4)*('[6]Discharge'!G28^N4))/100),((10^K4)*('[6]Discharge'!G28^N4))))))</f>
        <v>19.3885897063097</v>
      </c>
      <c r="H30" s="25">
        <f>IF('[6]Discharge'!H28=0,0,IF(TRIM('[6]Discharge'!H28)="","",IF(COUNT(O6)=0,"",IF(O6=1,(((10^K4)*('[6]Discharge'!H28^N4))/100),((10^K4)*('[6]Discharge'!H28^N4))))))</f>
        <v>2.4626694710287005</v>
      </c>
      <c r="I30" s="25">
        <f>IF('[6]Discharge'!I28=0,0,IF(TRIM('[6]Discharge'!I28)="","",IF(COUNT(O6)=0,"",IF(O6=1,(((10^K4)*('[6]Discharge'!I28^N4))/100),((10^K4)*('[6]Discharge'!I28^N4))))))</f>
        <v>3.406560492586548</v>
      </c>
      <c r="J30" s="25">
        <f>IF('[6]Discharge'!J28=0,0,IF(TRIM('[6]Discharge'!J28)="","",IF(COUNT(O6)=0,"",IF(O6=1,(((10^K4)*('[6]Discharge'!J28^N4))/100),((10^K4)*('[6]Discharge'!J28^N4))))))</f>
        <v>2.5120240598039625</v>
      </c>
      <c r="K30" s="25">
        <f>IF('[6]Discharge'!K28=0,0,IF(TRIM('[6]Discharge'!K28)="","",IF(COUNT(O6)=0,"",IF(O6=1,(((10^K4)*('[6]Discharge'!K28^N4))/100),((10^K4)*('[6]Discharge'!K28^N4))))))</f>
        <v>0.00414069566443879</v>
      </c>
      <c r="L30" s="25">
        <f>IF('[6]Discharge'!L28=0,0,IF(TRIM('[6]Discharge'!L28)="","",IF(COUNT(O6)=0,"",IF(O6=1,(((10^K4)*('[6]Discharge'!L28^N4))/100),((10^K4)*('[6]Discharge'!L28^N4))))))</f>
        <v>0.006123884308789251</v>
      </c>
      <c r="M30" s="25">
        <f>IF('[6]Discharge'!M28=0,0,IF(TRIM('[6]Discharge'!M28)="","",IF(COUNT(O6)=0,"",IF(O6=1,(((10^K4)*('[6]Discharge'!M28^N4))/100),((10^K4)*('[6]Discharge'!M28^N4))))))</f>
        <v>0.002457290519657738</v>
      </c>
      <c r="N30" s="25">
        <f>IF('[6]Discharge'!N28=0,0,IF(TRIM('[6]Discharge'!N28)="","",IF(COUNT(O6)=0,"",IF(O6=1,(((10^K4)*('[6]Discharge'!N28^N4))/100),((10^K4)*('[6]Discharge'!N28^N4))))))</f>
        <v>0.00041592260677923693</v>
      </c>
      <c r="O30" s="84"/>
      <c r="P30" s="85"/>
      <c r="Q30" s="4"/>
    </row>
    <row r="31" spans="2:17" ht="21.75">
      <c r="B31" s="24">
        <v>20</v>
      </c>
      <c r="C31" s="25">
        <f>IF('[6]Discharge'!C29=0,0,IF(TRIM('[6]Discharge'!C29)="","",IF(COUNT(O6)=0,"",IF(O6=1,(((10^K4)*('[6]Discharge'!C29^N4))/100),((10^K4)*('[6]Discharge'!C29^N4))))))</f>
        <v>0.00041592260677923693</v>
      </c>
      <c r="D31" s="25">
        <f>IF('[6]Discharge'!D29=0,0,IF(TRIM('[6]Discharge'!D29)="","",IF(COUNT(O6)=0,"",IF(O6=1,(((10^K4)*('[6]Discharge'!D29^N4))/100),((10^K4)*('[6]Discharge'!D29^N4))))))</f>
        <v>0.00345151013559367</v>
      </c>
      <c r="E31" s="25">
        <f>IF('[6]Discharge'!E29=0,0,IF(TRIM('[6]Discharge'!E29)="","",IF(COUNT(O6)=0,"",IF(O6=1,(((10^K4)*('[6]Discharge'!E29^N4))/100),((10^K4)*('[6]Discharge'!E29^N4))))))</f>
        <v>0.9585867695520807</v>
      </c>
      <c r="F31" s="25">
        <f>IF('[6]Discharge'!F29=0,0,IF(TRIM('[6]Discharge'!F29)="","",IF(COUNT(O6)=0,"",IF(O6=1,(((10^K4)*('[6]Discharge'!F29^N4))/100),((10^K4)*('[6]Discharge'!F29^N4))))))</f>
        <v>12.95404042264419</v>
      </c>
      <c r="G31" s="25">
        <f>IF('[6]Discharge'!G29=0,0,IF(TRIM('[6]Discharge'!G29)="","",IF(COUNT(O6)=0,"",IF(O6=1,(((10^K4)*('[6]Discharge'!G29^N4))/100),((10^K4)*('[6]Discharge'!G29^N4))))))</f>
        <v>24.760476721179803</v>
      </c>
      <c r="H31" s="25">
        <f>IF('[6]Discharge'!H29=0,0,IF(TRIM('[6]Discharge'!H29)="","",IF(COUNT(O6)=0,"",IF(O6=1,(((10^K4)*('[6]Discharge'!H29^N4))/100),((10^K4)*('[6]Discharge'!H29^N4))))))</f>
        <v>7.675106128599608</v>
      </c>
      <c r="I31" s="25">
        <f>IF('[6]Discharge'!I29=0,0,IF(TRIM('[6]Discharge'!I29)="","",IF(COUNT(O6)=0,"",IF(O6=1,(((10^K4)*('[6]Discharge'!I29^N4))/100),((10^K4)*('[6]Discharge'!I29^N4))))))</f>
        <v>3.406560492586548</v>
      </c>
      <c r="J31" s="25">
        <f>IF('[6]Discharge'!J29=0,0,IF(TRIM('[6]Discharge'!J29)="","",IF(COUNT(O6)=0,"",IF(O6=1,(((10^K4)*('[6]Discharge'!J29^N4))/100),((10^K4)*('[6]Discharge'!J29^N4))))))</f>
        <v>2.9239947396100434</v>
      </c>
      <c r="K31" s="25">
        <f>IF('[6]Discharge'!K29=0,0,IF(TRIM('[6]Discharge'!K29)="","",IF(COUNT(O6)=0,"",IF(O6=1,(((10^K4)*('[6]Discharge'!K29^N4))/100),((10^K4)*('[6]Discharge'!K29^N4))))))</f>
        <v>0.00414069566443879</v>
      </c>
      <c r="L31" s="25">
        <f>IF('[6]Discharge'!L29=0,0,IF(TRIM('[6]Discharge'!L29)="","",IF(COUNT(O6)=0,"",IF(O6=1,(((10^K4)*('[6]Discharge'!L29^N4))/100),((10^K4)*('[6]Discharge'!L29^N4))))))</f>
        <v>0.006123884308789251</v>
      </c>
      <c r="M31" s="25">
        <f>IF('[6]Discharge'!M29=0,0,IF(TRIM('[6]Discharge'!M29)="","",IF(COUNT(O6)=0,"",IF(O6=1,(((10^K4)*('[6]Discharge'!M29^N4))/100),((10^K4)*('[6]Discharge'!M29^N4))))))</f>
        <v>0.002457290519657738</v>
      </c>
      <c r="N31" s="25">
        <f>IF('[6]Discharge'!N29=0,0,IF(TRIM('[6]Discharge'!N29)="","",IF(COUNT(O6)=0,"",IF(O6=1,(((10^K4)*('[6]Discharge'!N29^N4))/100),((10^K4)*('[6]Discharge'!N29^N4))))))</f>
        <v>0.00041592260677923693</v>
      </c>
      <c r="O31" s="84"/>
      <c r="P31" s="85"/>
      <c r="Q31" s="4"/>
    </row>
    <row r="32" spans="2:17" ht="3.75" customHeight="1"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84"/>
      <c r="P32" s="85"/>
      <c r="Q32" s="4"/>
    </row>
    <row r="33" spans="2:17" ht="21.75">
      <c r="B33" s="24">
        <v>21</v>
      </c>
      <c r="C33" s="25">
        <f>IF('[6]Discharge'!C31=0,0,IF(TRIM('[6]Discharge'!C31)="","",IF(COUNT(O6)=0,"",IF(O6=1,(((10^K4)*('[6]Discharge'!C31^N4))/100),((10^K4)*('[6]Discharge'!C31^N4))))))</f>
        <v>0.00041592260677923693</v>
      </c>
      <c r="D33" s="25">
        <f>IF('[6]Discharge'!D31=0,0,IF(TRIM('[6]Discharge'!D31)="","",IF(COUNT(O6)=0,"",IF(O6=1,(((10^K4)*('[6]Discharge'!D31^N4))/100),((10^K4)*('[6]Discharge'!D31^N4))))))</f>
        <v>0.00345151013559367</v>
      </c>
      <c r="E33" s="25">
        <f>IF('[6]Discharge'!E31=0,0,IF(TRIM('[6]Discharge'!E31)="","",IF(COUNT(O6)=0,"",IF(O6=1,(((10^K4)*('[6]Discharge'!E31^N4))/100),((10^K4)*('[6]Discharge'!E31^N4))))))</f>
        <v>0.9585867695520807</v>
      </c>
      <c r="F33" s="25">
        <f>IF('[6]Discharge'!F31=0,0,IF(TRIM('[6]Discharge'!F31)="","",IF(COUNT(O6)=0,"",IF(O6=1,(((10^K4)*('[6]Discharge'!F31^N4))/100),((10^K4)*('[6]Discharge'!F31^N4))))))</f>
        <v>14.88769779815333</v>
      </c>
      <c r="G33" s="25">
        <f>IF('[6]Discharge'!G31=0,0,IF(TRIM('[6]Discharge'!G31)="","",IF(COUNT(O6)=0,"",IF(O6=1,(((10^K4)*('[6]Discharge'!G31^N4))/100),((10^K4)*('[6]Discharge'!G31^N4))))))</f>
        <v>17.04191818468218</v>
      </c>
      <c r="H33" s="25">
        <f>IF('[6]Discharge'!H31=0,0,IF(TRIM('[6]Discharge'!H31)="","",IF(COUNT(O6)=0,"",IF(O6=1,(((10^K4)*('[6]Discharge'!H31^N4))/100),((10^K4)*('[6]Discharge'!H31^N4))))))</f>
        <v>6.773856612856356</v>
      </c>
      <c r="I33" s="25">
        <f>IF('[6]Discharge'!I31=0,0,IF(TRIM('[6]Discharge'!I31)="","",IF(COUNT(O6)=0,"",IF(O6=1,(((10^K4)*('[6]Discharge'!I31^N4))/100),((10^K4)*('[6]Discharge'!I31^N4))))))</f>
        <v>1.8481146338893906</v>
      </c>
      <c r="J33" s="25">
        <f>IF('[6]Discharge'!J31=0,0,IF(TRIM('[6]Discharge'!J31)="","",IF(COUNT(O6)=0,"",IF(O6=1,(((10^K4)*('[6]Discharge'!J31^N4))/100),((10^K4)*('[6]Discharge'!J31^N4))))))</f>
        <v>2.765725655969111</v>
      </c>
      <c r="K33" s="25">
        <f>IF('[6]Discharge'!K31=0,0,IF(TRIM('[6]Discharge'!K31)="","",IF(COUNT(O6)=0,"",IF(O6=1,(((10^K4)*('[6]Discharge'!K31^N4))/100),((10^K4)*('[6]Discharge'!K31^N4))))))</f>
        <v>0.00414069566443879</v>
      </c>
      <c r="L33" s="25">
        <f>IF('[6]Discharge'!L31=0,0,IF(TRIM('[6]Discharge'!L31)="","",IF(COUNT(O6)=0,"",IF(O6=1,(((10^K4)*('[6]Discharge'!L31^N4))/100),((10^K4)*('[6]Discharge'!L31^N4))))))</f>
        <v>0.006123884308789251</v>
      </c>
      <c r="M33" s="25">
        <f>IF('[6]Discharge'!M31=0,0,IF(TRIM('[6]Discharge'!M31)="","",IF(COUNT(O6)=0,"",IF(O6=1,(((10^K4)*('[6]Discharge'!M31^N4))/100),((10^K4)*('[6]Discharge'!M31^N4))))))</f>
        <v>0.002457290519657738</v>
      </c>
      <c r="N33" s="25">
        <f>IF('[6]Discharge'!N31=0,0,IF(TRIM('[6]Discharge'!N31)="","",IF(COUNT(O6)=0,"",IF(O6=1,(((10^K4)*('[6]Discharge'!N31^N4))/100),((10^K4)*('[6]Discharge'!N31^N4))))))</f>
        <v>0.00041592260677923693</v>
      </c>
      <c r="O33" s="84"/>
      <c r="P33" s="85"/>
      <c r="Q33" s="4"/>
    </row>
    <row r="34" spans="2:17" ht="21.75">
      <c r="B34" s="24">
        <v>22</v>
      </c>
      <c r="C34" s="25">
        <f>IF('[6]Discharge'!C32=0,0,IF(TRIM('[6]Discharge'!C32)="","",IF(COUNT(O6)=0,"",IF(O6=1,(((10^K4)*('[6]Discharge'!C32^N4))/100),((10^K4)*('[6]Discharge'!C32^N4))))))</f>
        <v>0.001083777374585486</v>
      </c>
      <c r="D34" s="25">
        <f>IF('[6]Discharge'!D32=0,0,IF(TRIM('[6]Discharge'!D32)="","",IF(COUNT(O6)=0,"",IF(O6=1,(((10^K4)*('[6]Discharge'!D32^N4))/100),((10^K4)*('[6]Discharge'!D32^N4))))))</f>
        <v>0.00345151013559367</v>
      </c>
      <c r="E34" s="25">
        <f>IF('[6]Discharge'!E32=0,0,IF(TRIM('[6]Discharge'!E32)="","",IF(COUNT(O6)=0,"",IF(O6=1,(((10^K4)*('[6]Discharge'!E32^N4))/100),((10^K4)*('[6]Discharge'!E32^N4))))))</f>
        <v>1.0086693918002885</v>
      </c>
      <c r="F34" s="25">
        <f>IF('[6]Discharge'!F32=0,0,IF(TRIM('[6]Discharge'!F32)="","",IF(COUNT(O6)=0,"",IF(O6=1,(((10^K4)*('[6]Discharge'!F32^N4))/100),((10^K4)*('[6]Discharge'!F32^N4))))))</f>
        <v>13.652400064380185</v>
      </c>
      <c r="G34" s="25">
        <f>IF('[6]Discharge'!G32=0,0,IF(TRIM('[6]Discharge'!G32)="","",IF(COUNT(O6)=0,"",IF(O6=1,(((10^K4)*('[6]Discharge'!G32^N4))/100),((10^K4)*('[6]Discharge'!G32^N4))))))</f>
        <v>9.647380804036258</v>
      </c>
      <c r="H34" s="25">
        <f>IF('[6]Discharge'!H32=0,0,IF(TRIM('[6]Discharge'!H32)="","",IF(COUNT(O6)=0,"",IF(O6=1,(((10^K4)*('[6]Discharge'!H32^N4))/100),((10^K4)*('[6]Discharge'!H32^N4))))))</f>
        <v>7.752638567202714</v>
      </c>
      <c r="I34" s="25">
        <f>IF('[6]Discharge'!I32=0,0,IF(TRIM('[6]Discharge'!I32)="","",IF(COUNT(O6)=0,"",IF(O6=1,(((10^K4)*('[6]Discharge'!I32^N4))/100),((10^K4)*('[6]Discharge'!I32^N4))))))</f>
        <v>2.0309654117468443</v>
      </c>
      <c r="J34" s="25">
        <f>IF('[6]Discharge'!J32=0,0,IF(TRIM('[6]Discharge'!J32)="","",IF(COUNT(O6)=0,"",IF(O6=1,(((10^K4)*('[6]Discharge'!J32^N4))/100),((10^K4)*('[6]Discharge'!J32^N4))))))</f>
        <v>0.9585867695520807</v>
      </c>
      <c r="K34" s="25">
        <f>IF('[6]Discharge'!K32=0,0,IF(TRIM('[6]Discharge'!K32)="","",IF(COUNT(O6)=0,"",IF(O6=1,(((10^K4)*('[6]Discharge'!K32^N4))/100),((10^K4)*('[6]Discharge'!K32^N4))))))</f>
        <v>0.00414069566443879</v>
      </c>
      <c r="L34" s="25">
        <f>IF('[6]Discharge'!L32=0,0,IF(TRIM('[6]Discharge'!L32)="","",IF(COUNT(O6)=0,"",IF(O6=1,(((10^K4)*('[6]Discharge'!L32^N4))/100),((10^K4)*('[6]Discharge'!L32^N4))))))</f>
        <v>0.006123884308789251</v>
      </c>
      <c r="M34" s="25">
        <f>IF('[6]Discharge'!M32=0,0,IF(TRIM('[6]Discharge'!M32)="","",IF(COUNT(O6)=0,"",IF(O6=1,(((10^K4)*('[6]Discharge'!M32^N4))/100),((10^K4)*('[6]Discharge'!M32^N4))))))</f>
        <v>0.002457290519657738</v>
      </c>
      <c r="N34" s="25">
        <f>IF('[6]Discharge'!N32=0,0,IF(TRIM('[6]Discharge'!N32)="","",IF(COUNT(O6)=0,"",IF(O6=1,(((10^K4)*('[6]Discharge'!N32^N4))/100),((10^K4)*('[6]Discharge'!N32^N4))))))</f>
        <v>0.00041592260677923693</v>
      </c>
      <c r="O34" s="84"/>
      <c r="P34" s="85"/>
      <c r="Q34" s="4"/>
    </row>
    <row r="35" spans="2:17" ht="21.75">
      <c r="B35" s="24">
        <v>23</v>
      </c>
      <c r="C35" s="25">
        <f>IF('[6]Discharge'!C33=0,0,IF(TRIM('[6]Discharge'!C33)="","",IF(COUNT(O6)=0,"",IF(O6=1,(((10^K4)*('[6]Discharge'!C33^N4))/100),((10^K4)*('[6]Discharge'!C33^N4))))))</f>
        <v>0.0032823149507012444</v>
      </c>
      <c r="D35" s="25">
        <f>IF('[6]Discharge'!D33=0,0,IF(TRIM('[6]Discharge'!D33)="","",IF(COUNT(O6)=0,"",IF(O6=1,(((10^K4)*('[6]Discharge'!D33^N4))/100),((10^K4)*('[6]Discharge'!D33^N4))))))</f>
        <v>0.5938375470307593</v>
      </c>
      <c r="E35" s="25">
        <f>IF('[6]Discharge'!E33=0,0,IF(TRIM('[6]Discharge'!E33)="","",IF(COUNT(O6)=0,"",IF(O6=1,(((10^K4)*('[6]Discharge'!E33^N4))/100),((10^K4)*('[6]Discharge'!E33^N4))))))</f>
        <v>1.2244045608075995</v>
      </c>
      <c r="F35" s="25">
        <f>IF('[6]Discharge'!F33=0,0,IF(TRIM('[6]Discharge'!F33)="","",IF(COUNT(O6)=0,"",IF(O6=1,(((10^K4)*('[6]Discharge'!F33^N4))/100),((10^K4)*('[6]Discharge'!F33^N4))))))</f>
        <v>8.850232897600076</v>
      </c>
      <c r="G35" s="25">
        <f>IF('[6]Discharge'!G33=0,0,IF(TRIM('[6]Discharge'!G33)="","",IF(COUNT(O6)=0,"",IF(O6=1,(((10^K4)*('[6]Discharge'!G33^N4))/100),((10^K4)*('[6]Discharge'!G33^N4))))))</f>
        <v>7.111711277702492</v>
      </c>
      <c r="H35" s="25">
        <f>IF('[6]Discharge'!H33=0,0,IF(TRIM('[6]Discharge'!H33)="","",IF(COUNT(O6)=0,"",IF(O6=1,(((10^K4)*('[6]Discharge'!H33^N4))/100),((10^K4)*('[6]Discharge'!H33^N4))))))</f>
        <v>3.406560492586548</v>
      </c>
      <c r="I35" s="25">
        <f>IF('[6]Discharge'!I33=0,0,IF(TRIM('[6]Discharge'!I33)="","",IF(COUNT(O6)=0,"",IF(O6=1,(((10^K4)*('[6]Discharge'!I33^N4))/100),((10^K4)*('[6]Discharge'!I33^N4))))))</f>
        <v>3.083588258542115</v>
      </c>
      <c r="J35" s="25">
        <f>IF('[6]Discharge'!J33=0,0,IF(TRIM('[6]Discharge'!J33)="","",IF(COUNT(O6)=0,"",IF(O6=1,(((10^K4)*('[6]Discharge'!J33^N4))/100),((10^K4)*('[6]Discharge'!J33^N4))))))</f>
        <v>1.9850062627610354</v>
      </c>
      <c r="K35" s="25">
        <f>IF('[6]Discharge'!K33=0,0,IF(TRIM('[6]Discharge'!K33)="","",IF(COUNT(O6)=0,"",IF(O6=1,(((10^K4)*('[6]Discharge'!K33^N4))/100),((10^K4)*('[6]Discharge'!K33^N4))))))</f>
        <v>0.00414069566443879</v>
      </c>
      <c r="L35" s="25">
        <f>IF('[6]Discharge'!L33=0,0,IF(TRIM('[6]Discharge'!L33)="","",IF(COUNT(O6)=0,"",IF(O6=1,(((10^K4)*('[6]Discharge'!L33^N4))/100),((10^K4)*('[6]Discharge'!L33^N4))))))</f>
        <v>0.006123884308789251</v>
      </c>
      <c r="M35" s="25">
        <f>IF('[6]Discharge'!M33=0,0,IF(TRIM('[6]Discharge'!M33)="","",IF(COUNT(O6)=0,"",IF(O6=1,(((10^K4)*('[6]Discharge'!M33^N4))/100),((10^K4)*('[6]Discharge'!M33^N4))))))</f>
        <v>0.002457290519657738</v>
      </c>
      <c r="N35" s="25">
        <f>IF('[6]Discharge'!N33=0,0,IF(TRIM('[6]Discharge'!N33)="","",IF(COUNT(O6)=0,"",IF(O6=1,(((10^K4)*('[6]Discharge'!N33^N4))/100),((10^K4)*('[6]Discharge'!N33^N4))))))</f>
        <v>0.00041592260677923693</v>
      </c>
      <c r="O35" s="84"/>
      <c r="P35" s="85"/>
      <c r="Q35" s="4"/>
    </row>
    <row r="36" spans="2:17" ht="21.75">
      <c r="B36" s="24">
        <v>24</v>
      </c>
      <c r="C36" s="25">
        <f>IF('[6]Discharge'!C34=0,0,IF(TRIM('[6]Discharge'!C34)="","",IF(COUNT(O6)=0,"",IF(O6=1,(((10^K4)*('[6]Discharge'!C34^N4))/100),((10^K4)*('[6]Discharge'!C34^N4))))))</f>
        <v>0.00345151013559367</v>
      </c>
      <c r="D36" s="25">
        <f>IF('[6]Discharge'!D34=0,0,IF(TRIM('[6]Discharge'!D34)="","",IF(COUNT(O6)=0,"",IF(O6=1,(((10^K4)*('[6]Discharge'!D34^N4))/100),((10^K4)*('[6]Discharge'!D34^N4))))))</f>
        <v>1.0968199249669337</v>
      </c>
      <c r="E36" s="25">
        <f>IF('[6]Discharge'!E34=0,0,IF(TRIM('[6]Discharge'!E34)="","",IF(COUNT(O6)=0,"",IF(O6=1,(((10^K4)*('[6]Discharge'!E34^N4))/100),((10^K4)*('[6]Discharge'!E34^N4))))))</f>
        <v>1.2566305714541048</v>
      </c>
      <c r="F36" s="25">
        <f>IF('[6]Discharge'!F34=0,0,IF(TRIM('[6]Discharge'!F34)="","",IF(COUNT(O6)=0,"",IF(O6=1,(((10^K4)*('[6]Discharge'!F34^N4))/100),((10^K4)*('[6]Discharge'!F34^N4))))))</f>
        <v>9.487113511713101</v>
      </c>
      <c r="G36" s="25">
        <f>IF('[6]Discharge'!G34=0,0,IF(TRIM('[6]Discharge'!G34)="","",IF(COUNT(O6)=0,"",IF(O6=1,(((10^K4)*('[6]Discharge'!G34^N4))/100),((10^K4)*('[6]Discharge'!G34^N4))))))</f>
        <v>4.086100739648945</v>
      </c>
      <c r="H36" s="25">
        <f>IF('[6]Discharge'!H34=0,0,IF(TRIM('[6]Discharge'!H34)="","",IF(COUNT(O6)=0,"",IF(O6=1,(((10^K4)*('[6]Discharge'!H34^N4))/100),((10^K4)*('[6]Discharge'!H34^N4))))))</f>
        <v>2.5120240598039625</v>
      </c>
      <c r="I36" s="25">
        <f>IF('[6]Discharge'!I34=0,0,IF(TRIM('[6]Discharge'!I34)="","",IF(COUNT(O6)=0,"",IF(O6=1,(((10^K4)*('[6]Discharge'!I34^N4))/100),((10^K4)*('[6]Discharge'!I34^N4))))))</f>
        <v>20.928467530672627</v>
      </c>
      <c r="J36" s="25">
        <f>IF('[6]Discharge'!J34=0,0,IF(TRIM('[6]Discharge'!J34)="","",IF(COUNT(O6)=0,"",IF(O6=1,(((10^K4)*('[6]Discharge'!J34^N4))/100),((10^K4)*('[6]Discharge'!J34^N4))))))</f>
        <v>1.4247535166845844</v>
      </c>
      <c r="K36" s="25">
        <f>IF('[6]Discharge'!K34=0,0,IF(TRIM('[6]Discharge'!K34)="","",IF(COUNT(O6)=0,"",IF(O6=1,(((10^K4)*('[6]Discharge'!K34^N4))/100),((10^K4)*('[6]Discharge'!K34^N4))))))</f>
        <v>0.00414069566443879</v>
      </c>
      <c r="L36" s="25">
        <f>IF('[6]Discharge'!L34=0,0,IF(TRIM('[6]Discharge'!L34)="","",IF(COUNT(O6)=0,"",IF(O6=1,(((10^K4)*('[6]Discharge'!L34^N4))/100),((10^K4)*('[6]Discharge'!L34^N4))))))</f>
        <v>0.006123884308789251</v>
      </c>
      <c r="M36" s="25">
        <f>IF('[6]Discharge'!M34=0,0,IF(TRIM('[6]Discharge'!M34)="","",IF(COUNT(O6)=0,"",IF(O6=1,(((10^K4)*('[6]Discharge'!M34^N4))/100),((10^K4)*('[6]Discharge'!M34^N4))))))</f>
        <v>0.002457290519657738</v>
      </c>
      <c r="N36" s="25">
        <f>IF('[6]Discharge'!N34=0,0,IF(TRIM('[6]Discharge'!N34)="","",IF(COUNT(O6)=0,"",IF(O6=1,(((10^K4)*('[6]Discharge'!N34^N4))/100),((10^K4)*('[6]Discharge'!N34^N4))))))</f>
        <v>0.00041592260677923693</v>
      </c>
      <c r="O36" s="84"/>
      <c r="P36" s="85"/>
      <c r="Q36" s="4"/>
    </row>
    <row r="37" spans="2:17" ht="21.75">
      <c r="B37" s="24">
        <v>25</v>
      </c>
      <c r="C37" s="25">
        <f>IF('[6]Discharge'!C35=0,0,IF(TRIM('[6]Discharge'!C35)="","",IF(COUNT(O6)=0,"",IF(O6=1,(((10^K4)*('[6]Discharge'!C35^N4))/100),((10^K4)*('[6]Discharge'!C35^N4))))))</f>
        <v>0.00345151013559367</v>
      </c>
      <c r="D37" s="25">
        <f>IF('[6]Discharge'!D35=0,0,IF(TRIM('[6]Discharge'!D35)="","",IF(COUNT(O6)=0,"",IF(O6=1,(((10^K4)*('[6]Discharge'!D35^N4))/100),((10^K4)*('[6]Discharge'!D35^N4))))))</f>
        <v>8.220304343929458</v>
      </c>
      <c r="E37" s="25">
        <f>IF('[6]Discharge'!E35=0,0,IF(TRIM('[6]Discharge'!E35)="","",IF(COUNT(O6)=0,"",IF(O6=1,(((10^K4)*('[6]Discharge'!E35^N4))/100),((10^K4)*('[6]Discharge'!E35^N4))))))</f>
        <v>1.2566305714541048</v>
      </c>
      <c r="F37" s="25">
        <f>IF('[6]Discharge'!F35=0,0,IF(TRIM('[6]Discharge'!F35)="","",IF(COUNT(O6)=0,"",IF(O6=1,(((10^K4)*('[6]Discharge'!F35^N4))/100),((10^K4)*('[6]Discharge'!F35^N4))))))</f>
        <v>5.109398631237491</v>
      </c>
      <c r="G37" s="25">
        <f>IF('[6]Discharge'!G35=0,0,IF(TRIM('[6]Discharge'!G35)="","",IF(COUNT(O6)=0,"",IF(O6=1,(((10^K4)*('[6]Discharge'!G35^N4))/100),((10^K4)*('[6]Discharge'!G35^N4))))))</f>
        <v>5.170805569704288</v>
      </c>
      <c r="H37" s="25">
        <f>IF('[6]Discharge'!H35=0,0,IF(TRIM('[6]Discharge'!H35)="","",IF(COUNT(O6)=0,"",IF(O6=1,(((10^K4)*('[6]Discharge'!H35^N4))/100),((10^K4)*('[6]Discharge'!H35^N4))))))</f>
        <v>2.5120240598039625</v>
      </c>
      <c r="I37" s="25">
        <f>IF('[6]Discharge'!I35=0,0,IF(TRIM('[6]Discharge'!I35)="","",IF(COUNT(O6)=0,"",IF(O6=1,(((10^K4)*('[6]Discharge'!I35^N4))/100),((10^K4)*('[6]Discharge'!I35^N4))))))</f>
        <v>43.69308648382389</v>
      </c>
      <c r="J37" s="25">
        <f>IF('[6]Discharge'!J35=0,0,IF(TRIM('[6]Discharge'!J35)="","",IF(COUNT(O6)=0,"",IF(O6=1,(((10^K4)*('[6]Discharge'!J35^N4))/100),((10^K4)*('[6]Discharge'!J35^N4))))))</f>
        <v>1.2889837513025058</v>
      </c>
      <c r="K37" s="25">
        <f>IF('[6]Discharge'!K35=0,0,IF(TRIM('[6]Discharge'!K35)="","",IF(COUNT(O6)=0,"",IF(O6=1,(((10^K4)*('[6]Discharge'!K35^N4))/100),((10^K4)*('[6]Discharge'!K35^N4))))))</f>
        <v>0.00414069566443879</v>
      </c>
      <c r="L37" s="25">
        <f>IF('[6]Discharge'!L35=0,0,IF(TRIM('[6]Discharge'!L35)="","",IF(COUNT(O6)=0,"",IF(O6=1,(((10^K4)*('[6]Discharge'!L35^N4))/100),((10^K4)*('[6]Discharge'!L35^N4))))))</f>
        <v>0.006123884308789251</v>
      </c>
      <c r="M37" s="25">
        <f>IF('[6]Discharge'!M35=0,0,IF(TRIM('[6]Discharge'!M35)="","",IF(COUNT(O6)=0,"",IF(O6=1,(((10^K4)*('[6]Discharge'!M35^N4))/100),((10^K4)*('[6]Discharge'!M35^N4))))))</f>
        <v>0.002457290519657738</v>
      </c>
      <c r="N37" s="25">
        <f>IF('[6]Discharge'!N35=0,0,IF(TRIM('[6]Discharge'!N35)="","",IF(COUNT(O6)=0,"",IF(O6=1,(((10^K4)*('[6]Discharge'!N35^N4))/100),((10^K4)*('[6]Discharge'!N35^N4))))))</f>
        <v>0.00041592260677923693</v>
      </c>
      <c r="O37" s="84"/>
      <c r="P37" s="85"/>
      <c r="Q37" s="4"/>
    </row>
    <row r="38" spans="2:17" ht="21.75">
      <c r="B38" s="24">
        <v>26</v>
      </c>
      <c r="C38" s="25">
        <f>IF('[6]Discharge'!C36=0,0,IF(TRIM('[6]Discharge'!C36)="","",IF(COUNT(O6)=0,"",IF(O6=1,(((10^K4)*('[6]Discharge'!C36^N4))/100),((10^K4)*('[6]Discharge'!C36^N4))))))</f>
        <v>0.00345151013559367</v>
      </c>
      <c r="D38" s="25">
        <f>IF('[6]Discharge'!D36=0,0,IF(TRIM('[6]Discharge'!D36)="","",IF(COUNT(O6)=0,"",IF(O6=1,(((10^K4)*('[6]Discharge'!D36^N4))/100),((10^K4)*('[6]Discharge'!D36^N4))))))</f>
        <v>6.045598954048606</v>
      </c>
      <c r="E38" s="25">
        <f>IF('[6]Discharge'!E36=0,0,IF(TRIM('[6]Discharge'!E36)="","",IF(COUNT(O6)=0,"",IF(O6=1,(((10^K4)*('[6]Discharge'!E36^N4))/100),((10^K4)*('[6]Discharge'!E36^N4))))))</f>
        <v>1.2566305714541048</v>
      </c>
      <c r="F38" s="25">
        <f>IF('[6]Discharge'!F36=0,0,IF(TRIM('[6]Discharge'!F36)="","",IF(COUNT(O6)=0,"",IF(O6=1,(((10^K4)*('[6]Discharge'!F36^N4))/100),((10^K4)*('[6]Discharge'!F36^N4))))))</f>
        <v>3.030246299797994</v>
      </c>
      <c r="G38" s="25">
        <f>IF('[6]Discharge'!G36=0,0,IF(TRIM('[6]Discharge'!G36)="","",IF(COUNT(O6)=0,"",IF(O6=1,(((10^K4)*('[6]Discharge'!G36^N4))/100),((10^K4)*('[6]Discharge'!G36^N4))))))</f>
        <v>1.6400058040892345</v>
      </c>
      <c r="H38" s="25">
        <f>IF('[6]Discharge'!H36=0,0,IF(TRIM('[6]Discharge'!H36)="","",IF(COUNT(O6)=0,"",IF(O6=1,(((10^K4)*('[6]Discharge'!H36^N4))/100),((10^K4)*('[6]Discharge'!H36^N4))))))</f>
        <v>2.26678412344115</v>
      </c>
      <c r="I38" s="25">
        <f>IF('[6]Discharge'!I36=0,0,IF(TRIM('[6]Discharge'!I36)="","",IF(COUNT(O6)=0,"",IF(O6=1,(((10^K4)*('[6]Discharge'!I36^N4))/100),((10^K4)*('[6]Discharge'!I36^N4))))))</f>
        <v>37.310571920032224</v>
      </c>
      <c r="J38" s="25">
        <f>IF('[6]Discharge'!J36=0,0,IF(TRIM('[6]Discharge'!J36)="","",IF(COUNT(O6)=0,"",IF(O6=1,(((10^K4)*('[6]Discharge'!J36^N4))/100),((10^K4)*('[6]Discharge'!J36^N4))))))</f>
        <v>1.0968199249669337</v>
      </c>
      <c r="K38" s="25">
        <f>IF('[6]Discharge'!K36=0,0,IF(TRIM('[6]Discharge'!K36)="","",IF(COUNT(O6)=0,"",IF(O6=1,(((10^K4)*('[6]Discharge'!K36^N4))/100),((10^K4)*('[6]Discharge'!K36^N4))))))</f>
        <v>0.00414069566443879</v>
      </c>
      <c r="L38" s="25">
        <f>IF('[6]Discharge'!L36=0,0,IF(TRIM('[6]Discharge'!L36)="","",IF(COUNT(O6)=0,"",IF(O6=1,(((10^K4)*('[6]Discharge'!L36^N4))/100),((10^K4)*('[6]Discharge'!L36^N4))))))</f>
        <v>0.006123884308789251</v>
      </c>
      <c r="M38" s="25">
        <f>IF('[6]Discharge'!M36=0,0,IF(TRIM('[6]Discharge'!M36)="","",IF(COUNT(O6)=0,"",IF(O6=1,(((10^K4)*('[6]Discharge'!M36^N4))/100),((10^K4)*('[6]Discharge'!M36^N4))))))</f>
        <v>0.002457290519657738</v>
      </c>
      <c r="N38" s="25">
        <f>IF('[6]Discharge'!N36=0,0,IF(TRIM('[6]Discharge'!N36)="","",IF(COUNT(O6)=0,"",IF(O6=1,(((10^K4)*('[6]Discharge'!N36^N4))/100),((10^K4)*('[6]Discharge'!N36^N4))))))</f>
        <v>0.00041592260677923693</v>
      </c>
      <c r="O38" s="84"/>
      <c r="P38" s="85"/>
      <c r="Q38" s="4"/>
    </row>
    <row r="39" spans="2:17" ht="21.75">
      <c r="B39" s="24">
        <v>27</v>
      </c>
      <c r="C39" s="25">
        <f>IF('[6]Discharge'!C37=0,0,IF(TRIM('[6]Discharge'!C37)="","",IF(COUNT(O6)=0,"",IF(O6=1,(((10^K4)*('[6]Discharge'!C37^N4))/100),((10^K4)*('[6]Discharge'!C37^N4))))))</f>
        <v>0.00345151013559367</v>
      </c>
      <c r="D39" s="25">
        <f>IF('[6]Discharge'!D37=0,0,IF(TRIM('[6]Discharge'!D37)="","",IF(COUNT(O6)=0,"",IF(O6=1,(((10^K4)*('[6]Discharge'!D37^N4))/100),((10^K4)*('[6]Discharge'!D37^N4))))))</f>
        <v>1.8028218710445707</v>
      </c>
      <c r="E39" s="25">
        <f>IF('[6]Discharge'!E37=0,0,IF(TRIM('[6]Discharge'!E37)="","",IF(COUNT(O6)=0,"",IF(O6=1,(((10^K4)*('[6]Discharge'!E37^N4))/100),((10^K4)*('[6]Discharge'!E37^N4))))))</f>
        <v>1.2566305714541048</v>
      </c>
      <c r="F39" s="25">
        <f>IF('[6]Discharge'!F37=0,0,IF(TRIM('[6]Discharge'!F37)="","",IF(COUNT(O6)=0,"",IF(O6=1,(((10^K4)*('[6]Discharge'!F37^N4))/100),((10^K4)*('[6]Discharge'!F37^N4))))))</f>
        <v>3.030246299797994</v>
      </c>
      <c r="G39" s="25">
        <f>IF('[6]Discharge'!G37=0,0,IF(TRIM('[6]Discharge'!G37)="","",IF(COUNT(O6)=0,"",IF(O6=1,(((10^K4)*('[6]Discharge'!G37^N4))/100),((10^K4)*('[6]Discharge'!G37^N4))))))</f>
        <v>4.502721480633215</v>
      </c>
      <c r="H39" s="25">
        <f>IF('[6]Discharge'!H37=0,0,IF(TRIM('[6]Discharge'!H37)="","",IF(COUNT(O6)=0,"",IF(O6=1,(((10^K4)*('[6]Discharge'!H37^N4))/100),((10^K4)*('[6]Discharge'!H37^N4))))))</f>
        <v>1.4603032168848384</v>
      </c>
      <c r="I39" s="25">
        <f>IF('[6]Discharge'!I37=0,0,IF(TRIM('[6]Discharge'!I37)="","",IF(COUNT(O6)=0,"",IF(O6=1,(((10^K4)*('[6]Discharge'!I37^N4))/100),((10^K4)*('[6]Discharge'!I37^N4))))))</f>
        <v>21.510500807572075</v>
      </c>
      <c r="J39" s="25">
        <f>IF('[6]Discharge'!J37=0,0,IF(TRIM('[6]Discharge'!J37)="","",IF(COUNT(O6)=0,"",IF(O6=1,(((10^K4)*('[6]Discharge'!J37^N4))/100),((10^K4)*('[6]Discharge'!J37^N4))))))</f>
        <v>0.7213913099984355</v>
      </c>
      <c r="K39" s="25">
        <f>IF('[6]Discharge'!K37=0,0,IF(TRIM('[6]Discharge'!K37)="","",IF(COUNT(O6)=0,"",IF(O6=1,(((10^K4)*('[6]Discharge'!K37^N4))/100),((10^K4)*('[6]Discharge'!K37^N4))))))</f>
        <v>0.00414069566443879</v>
      </c>
      <c r="L39" s="25">
        <f>IF('[6]Discharge'!L37=0,0,IF(TRIM('[6]Discharge'!L37)="","",IF(COUNT(O6)=0,"",IF(O6=1,(((10^K4)*('[6]Discharge'!L37^N4))/100),((10^K4)*('[6]Discharge'!L37^N4))))))</f>
        <v>0.0066840099628578875</v>
      </c>
      <c r="M39" s="25">
        <f>IF('[6]Discharge'!M37=0,0,IF(TRIM('[6]Discharge'!M37)="","",IF(COUNT(O6)=0,"",IF(O6=1,(((10^K4)*('[6]Discharge'!M37^N4))/100),((10^K4)*('[6]Discharge'!M37^N4))))))</f>
        <v>0.002457290519657738</v>
      </c>
      <c r="N39" s="25">
        <f>IF('[6]Discharge'!N37=0,0,IF(TRIM('[6]Discharge'!N37)="","",IF(COUNT(O6)=0,"",IF(O6=1,(((10^K4)*('[6]Discharge'!N37^N4))/100),((10^K4)*('[6]Discharge'!N37^N4))))))</f>
        <v>0.00041592260677923693</v>
      </c>
      <c r="O39" s="84"/>
      <c r="P39" s="85"/>
      <c r="Q39" s="4"/>
    </row>
    <row r="40" spans="2:17" ht="21.75">
      <c r="B40" s="24">
        <v>28</v>
      </c>
      <c r="C40" s="25">
        <f>IF('[6]Discharge'!C38=0,0,IF(TRIM('[6]Discharge'!C38)="","",IF(COUNT(O6)=0,"",IF(O6=1,(((10^K4)*('[6]Discharge'!C38^N4))/100),((10^K4)*('[6]Discharge'!C38^N4))))))</f>
        <v>0.00345151013559367</v>
      </c>
      <c r="D40" s="25">
        <f>IF('[6]Discharge'!D38=0,0,IF(TRIM('[6]Discharge'!D38)="","",IF(COUNT(O6)=0,"",IF(O6=1,(((10^K4)*('[6]Discharge'!D38^N4))/100),((10^K4)*('[6]Discharge'!D38^N4))))))</f>
        <v>4.803561693673218</v>
      </c>
      <c r="E40" s="25">
        <f>IF('[6]Discharge'!E38=0,0,IF(TRIM('[6]Discharge'!E38)="","",IF(COUNT(O6)=0,"",IF(O6=1,(((10^K4)*('[6]Discharge'!E38^N4))/100),((10^K4)*('[6]Discharge'!E38^N4))))))</f>
        <v>1.3214618779035465</v>
      </c>
      <c r="F40" s="25">
        <f>IF('[6]Discharge'!F38=0,0,IF(TRIM('[6]Discharge'!F38)="","",IF(COUNT(O6)=0,"",IF(O6=1,(((10^K4)*('[6]Discharge'!F38^N4))/100),((10^K4)*('[6]Discharge'!F38^N4))))))</f>
        <v>3.030246299797994</v>
      </c>
      <c r="G40" s="25">
        <f>IF('[6]Discharge'!G38=0,0,IF(TRIM('[6]Discharge'!G38)="","",IF(COUNT(O6)=0,"",IF(O6=1,(((10^K4)*('[6]Discharge'!G38^N4))/100),((10^K4)*('[6]Discharge'!G38^N4))))))</f>
        <v>2.4134660183946464</v>
      </c>
      <c r="H40" s="25">
        <f>IF('[6]Discharge'!H38=0,0,IF(TRIM('[6]Discharge'!H38)="","",IF(COUNT(O6)=0,"",IF(O6=1,(((10^K4)*('[6]Discharge'!H38^N4))/100),((10^K4)*('[6]Discharge'!H38^N4))))))</f>
        <v>1.2889837513025058</v>
      </c>
      <c r="I40" s="25">
        <f>IF('[6]Discharge'!I38=0,0,IF(TRIM('[6]Discharge'!I38)="","",IF(COUNT(O6)=0,"",IF(O6=1,(((10^K4)*('[6]Discharge'!I38^N4))/100),((10^K4)*('[6]Discharge'!I38^N4))))))</f>
        <v>15.06549040348469</v>
      </c>
      <c r="J40" s="25">
        <f>IF('[6]Discharge'!J38=0,0,IF(TRIM('[6]Discharge'!J38)="","",IF(COUNT(O6)=0,"",IF(O6=1,(((10^K4)*('[6]Discharge'!J38^N4))/100),((10^K4)*('[6]Discharge'!J38^N4))))))</f>
        <v>0.006123884308789251</v>
      </c>
      <c r="K40" s="25">
        <f>IF('[6]Discharge'!K38=0,0,IF(TRIM('[6]Discharge'!K38)="","",IF(COUNT(O6)=0,"",IF(O6=1,(((10^K4)*('[6]Discharge'!K38^N4))/100),((10^K4)*('[6]Discharge'!K38^N4))))))</f>
        <v>0.003966617120907064</v>
      </c>
      <c r="L40" s="25">
        <f>IF('[6]Discharge'!L38=0,0,IF(TRIM('[6]Discharge'!L38)="","",IF(COUNT(O6)=0,"",IF(O6=1,(((10^K4)*('[6]Discharge'!L38^N4))/100),((10^K4)*('[6]Discharge'!L38^N4))))))</f>
        <v>0.006123884308789251</v>
      </c>
      <c r="M40" s="25">
        <f>IF('[6]Discharge'!M38=0,0,IF(TRIM('[6]Discharge'!M38)="","",IF(COUNT(O6)=0,"",IF(O6=1,(((10^K4)*('[6]Discharge'!M38^N4))/100),((10^K4)*('[6]Discharge'!M38^N4))))))</f>
        <v>0.002457290519657738</v>
      </c>
      <c r="N40" s="25">
        <f>IF('[6]Discharge'!N38=0,0,IF(TRIM('[6]Discharge'!N38)="","",IF(COUNT(O6)=0,"",IF(O6=1,(((10^K4)*('[6]Discharge'!N38^N4))/100),((10^K4)*('[6]Discharge'!N38^N4))))))</f>
        <v>0.00041592260677923693</v>
      </c>
      <c r="O40" s="84"/>
      <c r="P40" s="85"/>
      <c r="Q40" s="4"/>
    </row>
    <row r="41" spans="2:17" ht="21.75">
      <c r="B41" s="24">
        <v>29</v>
      </c>
      <c r="C41" s="25">
        <f>IF('[6]Discharge'!C39=0,0,IF(TRIM('[6]Discharge'!C39)="","",IF(COUNT(O6)=0,"",IF(O6=1,(((10^K4)*('[6]Discharge'!C39^N4))/100),((10^K4)*('[6]Discharge'!C39^N4))))))</f>
        <v>0.00345151013559367</v>
      </c>
      <c r="D41" s="25">
        <f>IF('[6]Discharge'!D39=0,0,IF(TRIM('[6]Discharge'!D39)="","",IF(COUNT(O6)=0,"",IF(O6=1,(((10^K4)*('[6]Discharge'!D39^N4))/100),((10^K4)*('[6]Discharge'!D39^N4))))))</f>
        <v>4.924825032143005</v>
      </c>
      <c r="E41" s="25">
        <f>IF('[6]Discharge'!E39=0,0,IF(TRIM('[6]Discharge'!E39)="","",IF(COUNT(O6)=0,"",IF(O6=1,(((10^K4)*('[6]Discharge'!E39^N4))/100),((10^K4)*('[6]Discharge'!E39^N4))))))</f>
        <v>3.624543182625768</v>
      </c>
      <c r="F41" s="25">
        <f>IF('[6]Discharge'!F39=0,0,IF(TRIM('[6]Discharge'!F39)="","",IF(COUNT(O6)=0,"",IF(O6=1,(((10^K4)*('[6]Discharge'!F39^N4))/100),((10^K4)*('[6]Discharge'!F39^N4))))))</f>
        <v>4.32326728315579</v>
      </c>
      <c r="G41" s="25">
        <f>IF('[6]Discharge'!G39=0,0,IF(TRIM('[6]Discharge'!G39)="","",IF(COUNT(O6)=0,"",IF(O6=1,(((10^K4)*('[6]Discharge'!G39^N4))/100),((10^K4)*('[6]Discharge'!G39^N4))))))</f>
        <v>2.5615277190547068</v>
      </c>
      <c r="H41" s="25">
        <f>IF('[6]Discharge'!H39=0,0,IF(TRIM('[6]Discharge'!H39)="","",IF(COUNT(O6)=0,"",IF(O6=1,(((10^K4)*('[6]Discharge'!H39^N4))/100),((10^K4)*('[6]Discharge'!H39^N4))))))</f>
        <v>1.9392096321741539</v>
      </c>
      <c r="I41" s="25">
        <f>IF('[6]Discharge'!I39=0,0,IF(TRIM('[6]Discharge'!I39)="","",IF(COUNT(O6)=0,"",IF(O6=1,(((10^K4)*('[6]Discharge'!I39^N4))/100),((10^K4)*('[6]Discharge'!I39^N4))))))</f>
        <v>10.130618772131221</v>
      </c>
      <c r="J41" s="25">
        <f>IF('[6]Discharge'!J39=0,0,IF(TRIM('[6]Discharge'!J39)="","",IF(COUNT(O6)=0,"",IF(O6=1,(((10^K4)*('[6]Discharge'!J39^N4))/100),((10^K4)*('[6]Discharge'!J39^N4))))))</f>
        <v>0.0066840099628578875</v>
      </c>
      <c r="K41" s="25">
        <f>IF('[6]Discharge'!K39=0,0,IF(TRIM('[6]Discharge'!K39)="","",IF(COUNT(O6)=0,"",IF(O6=1,(((10^K4)*('[6]Discharge'!K39^N4))/100),((10^K4)*('[6]Discharge'!K39^N4))))))</f>
        <v>0.00345151013559367</v>
      </c>
      <c r="L41" s="25">
        <f>IF('[6]Discharge'!L39=0,0,IF(TRIM('[6]Discharge'!L39)="","",IF(COUNT(O6)=0,"",IF(O6=1,(((10^K4)*('[6]Discharge'!L39^N4))/100),((10^K4)*('[6]Discharge'!L39^N4))))))</f>
        <v>0.00345151013559367</v>
      </c>
      <c r="M41" s="25">
        <f>IF('[6]Discharge'!M39=0,0,IF(TRIM('[6]Discharge'!M39)="","",IF(COUNT(O6)=0,"",IF(O6=1,(((10^K4)*('[6]Discharge'!M39^N4))/100),((10^K4)*('[6]Discharge'!M39^N4))))))</f>
      </c>
      <c r="N41" s="25">
        <f>IF('[6]Discharge'!N39=0,0,IF(TRIM('[6]Discharge'!N39)="","",IF(COUNT(O6)=0,"",IF(O6=1,(((10^K4)*('[6]Discharge'!N39^N4))/100),((10^K4)*('[6]Discharge'!N39^N4))))))</f>
        <v>0.00041592260677923693</v>
      </c>
      <c r="O41" s="84"/>
      <c r="P41" s="85"/>
      <c r="Q41" s="4"/>
    </row>
    <row r="42" spans="2:17" ht="21.75">
      <c r="B42" s="24">
        <v>30</v>
      </c>
      <c r="C42" s="25">
        <f>IF('[6]Discharge'!C40=0,0,IF(TRIM('[6]Discharge'!C40)="","",IF(COUNT(O6)=0,"",IF(O6=1,(((10^K4)*('[6]Discharge'!C40^N4))/100),((10^K4)*('[6]Discharge'!C40^N4))))))</f>
        <v>0.002947953736564422</v>
      </c>
      <c r="D42" s="25">
        <f>IF('[6]Discharge'!D40=0,0,IF(TRIM('[6]Discharge'!D40)="","",IF(COUNT(O6)=0,"",IF(O6=1,(((10^K4)*('[6]Discharge'!D40^N4))/100),((10^K4)*('[6]Discharge'!D40^N4))))))</f>
        <v>3.083588258542115</v>
      </c>
      <c r="E42" s="25">
        <f>IF('[6]Discharge'!E40=0,0,IF(TRIM('[6]Discharge'!E40)="","",IF(COUNT(O6)=0,"",IF(O6=1,(((10^K4)*('[6]Discharge'!E40^N4))/100),((10^K4)*('[6]Discharge'!E40^N4))))))</f>
        <v>2.5615277190547068</v>
      </c>
      <c r="F42" s="25">
        <f>IF('[6]Discharge'!F40=0,0,IF(TRIM('[6]Discharge'!F40)="","",IF(COUNT(O6)=0,"",IF(O6=1,(((10^K4)*('[6]Discharge'!F40^N4))/100),((10^K4)*('[6]Discharge'!F40^N4))))))</f>
        <v>8.2986531285501</v>
      </c>
      <c r="G42" s="25">
        <f>IF('[6]Discharge'!G40=0,0,IF(TRIM('[6]Discharge'!G40)="","",IF(COUNT(O6)=0,"",IF(O6=1,(((10^K4)*('[6]Discharge'!G40^N4))/100),((10^K4)*('[6]Discharge'!G40^N4))))))</f>
        <v>3.083588258542115</v>
      </c>
      <c r="H42" s="25">
        <f>IF('[6]Discharge'!H40=0,0,IF(TRIM('[6]Discharge'!H40)="","",IF(COUNT(O6)=0,"",IF(O6=1,(((10^K4)*('[6]Discharge'!H40^N4))/100),((10^K4)*('[6]Discharge'!H40^N4))))))</f>
        <v>4.442609697846975</v>
      </c>
      <c r="I42" s="25">
        <f>IF('[6]Discharge'!I40=0,0,IF(TRIM('[6]Discharge'!I40)="","",IF(COUNT(O6)=0,"",IF(O6=1,(((10^K4)*('[6]Discharge'!I40^N4))/100),((10^K4)*('[6]Discharge'!I40^N4))))))</f>
        <v>10.292494976003791</v>
      </c>
      <c r="J42" s="25">
        <f>IF('[6]Discharge'!J40=0,0,IF(TRIM('[6]Discharge'!J40)="","",IF(COUNT(O6)=0,"",IF(O6=1,(((10^K4)*('[6]Discharge'!J40^N4))/100),((10^K4)*('[6]Discharge'!J40^N4))))))</f>
        <v>0.006309755434490868</v>
      </c>
      <c r="K42" s="25">
        <f>IF('[6]Discharge'!K40=0,0,IF(TRIM('[6]Discharge'!K40)="","",IF(COUNT(O6)=0,"",IF(O6=1,(((10^K4)*('[6]Discharge'!K40^N4))/100),((10^K4)*('[6]Discharge'!K40^N4))))))</f>
        <v>0.00345151013559367</v>
      </c>
      <c r="L42" s="25">
        <f>IF('[6]Discharge'!L40=0,0,IF(TRIM('[6]Discharge'!L40)="","",IF(COUNT(O6)=0,"",IF(O6=1,(((10^K4)*('[6]Discharge'!L40^N4))/100),((10^K4)*('[6]Discharge'!L40^N4))))))</f>
        <v>0.00345151013559367</v>
      </c>
      <c r="M42" s="25"/>
      <c r="N42" s="25">
        <f>IF('[6]Discharge'!N40=0,0,IF(TRIM('[6]Discharge'!N40)="","",IF(COUNT(O6)=0,"",IF(O6=1,(((10^K4)*('[6]Discharge'!N40^N4))/100),((10^K4)*('[6]Discharge'!N40^N4))))))</f>
        <v>0.00041592260677923693</v>
      </c>
      <c r="O42" s="84"/>
      <c r="P42" s="85"/>
      <c r="Q42" s="4"/>
    </row>
    <row r="43" spans="2:17" ht="21.75">
      <c r="B43" s="24">
        <v>31</v>
      </c>
      <c r="C43" s="25"/>
      <c r="D43" s="25">
        <f>IF('[6]Discharge'!D41=0,0,IF(TRIM('[6]Discharge'!D41)="","",IF(COUNT(O6)=0,"",IF(O6=1,(((10^K4)*('[6]Discharge'!D41^N4))/100),((10^K4)*('[6]Discharge'!D41^N4))))))</f>
        <v>6.505414509144348</v>
      </c>
      <c r="E43" s="25"/>
      <c r="F43" s="25">
        <f>IF('[6]Discharge'!F41=0,0,IF(TRIM('[6]Discharge'!F41)="","",IF(COUNT(O6)=0,"",IF(O6=1,(((10^K4)*('[6]Discharge'!F41^N4))/100),((10^K4)*('[6]Discharge'!F41^N4))))))</f>
        <v>7.83029002523622</v>
      </c>
      <c r="G43" s="25">
        <f>IF('[6]Discharge'!G41=0,0,IF(TRIM('[6]Discharge'!G41)="","",IF(COUNT(O6)=0,"",IF(O6=1,(((10^K4)*('[6]Discharge'!G41^N4))/100),((10^K4)*('[6]Discharge'!G41^N4))))))</f>
        <v>3.515292853472917</v>
      </c>
      <c r="H43" s="25"/>
      <c r="I43" s="25">
        <f>IF('[6]Discharge'!I41=0,0,IF(TRIM('[6]Discharge'!I41)="","",IF(COUNT(O6)=0,"",IF(O6=1,(((10^K4)*('[6]Discharge'!I41^N4))/100),((10^K4)*('[6]Discharge'!I41^N4))))))</f>
        <v>7.315619025129101</v>
      </c>
      <c r="J43" s="25"/>
      <c r="K43" s="25">
        <f>IF('[6]Discharge'!K41=0,0,IF(TRIM('[6]Discharge'!K41)="","",IF(COUNT(O6)=0,"",IF(O6=1,(((10^K4)*('[6]Discharge'!K41^N4))/100),((10^K4)*('[6]Discharge'!K41^N4))))))</f>
        <v>0.00345151013559367</v>
      </c>
      <c r="L43" s="25">
        <f>IF(TRIM('[6]Discharge'!L41)="","",IF(COUNT(O6)=0,"",IF(O6=1,(((10^K4)*('[6]Discharge'!L41^N4))/100),((10^K4)*('[6]Discharge'!L41^N4)))))</f>
        <v>0.00345151013559367</v>
      </c>
      <c r="M43" s="25"/>
      <c r="N43" s="29">
        <f>IF('[6]Discharge'!N41=0,0,IF(TRIM('[6]Discharge'!N41)="","",IF(COUNT(O6)=0,"",IF(O6=1,(((10^K4)*('[6]Discharge'!N41^N4))/100),((10^K4)*('[6]Discharge'!N41^N4))))))</f>
        <v>0.00041592260677923693</v>
      </c>
      <c r="O43" s="84"/>
      <c r="P43" s="85"/>
      <c r="Q43" s="4"/>
    </row>
    <row r="44" spans="2:17" ht="2.25" customHeight="1"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6"/>
      <c r="Q44" s="4"/>
    </row>
    <row r="45" spans="2:17" ht="21.75">
      <c r="B45" s="1" t="s">
        <v>28</v>
      </c>
      <c r="C45" s="25">
        <f>IF(COUNT(C11:C43)=0,"",SUM(C11:C43))</f>
        <v>0.03984691712088042</v>
      </c>
      <c r="D45" s="25">
        <f aca="true" t="shared" si="0" ref="D45:M45">IF(COUNT(D11:D43)=0,"",SUM(D11:D43))</f>
        <v>37.43843767718357</v>
      </c>
      <c r="E45" s="25">
        <f t="shared" si="0"/>
        <v>91.01260175612622</v>
      </c>
      <c r="F45" s="25">
        <f t="shared" si="0"/>
        <v>121.04875800527468</v>
      </c>
      <c r="G45" s="25">
        <f t="shared" si="0"/>
        <v>163.65262180169378</v>
      </c>
      <c r="H45" s="25">
        <f t="shared" si="0"/>
        <v>91.69333702529964</v>
      </c>
      <c r="I45" s="25">
        <f t="shared" si="0"/>
        <v>387.5230821605098</v>
      </c>
      <c r="J45" s="25">
        <f t="shared" si="0"/>
        <v>85.90788344166386</v>
      </c>
      <c r="K45" s="25">
        <f t="shared" si="0"/>
        <v>0.15691361946712867</v>
      </c>
      <c r="L45" s="25">
        <f t="shared" si="0"/>
        <v>0.16546321999124786</v>
      </c>
      <c r="M45" s="25">
        <f t="shared" si="0"/>
        <v>0.08139192583373102</v>
      </c>
      <c r="N45" s="25">
        <f>IF(COUNT(N11:N43)=0,"",SUM(N11:N43))</f>
        <v>0.040042229873850865</v>
      </c>
      <c r="O45" s="84">
        <f>IF(COUNT(C45:N45)=0,"",SUM(C45:N45))</f>
        <v>978.7603797800384</v>
      </c>
      <c r="P45" s="85"/>
      <c r="Q45" s="28" t="s">
        <v>29</v>
      </c>
    </row>
    <row r="46" spans="2:17" ht="21.75">
      <c r="B46" s="1" t="s">
        <v>30</v>
      </c>
      <c r="C46" s="25">
        <f>IF(COUNT(C11:C43)=0,"",AVERAGE(C11:C43))</f>
        <v>0.001328230570696014</v>
      </c>
      <c r="D46" s="25">
        <f aca="true" t="shared" si="1" ref="D46:N46">IF(COUNT(D11:D43)=0,"",AVERAGE(D11:D43))</f>
        <v>1.2076915379736637</v>
      </c>
      <c r="E46" s="25">
        <f t="shared" si="1"/>
        <v>3.033753391870874</v>
      </c>
      <c r="F46" s="25">
        <f t="shared" si="1"/>
        <v>3.904798645331441</v>
      </c>
      <c r="G46" s="25">
        <f t="shared" si="1"/>
        <v>5.2791168323127025</v>
      </c>
      <c r="H46" s="25">
        <f t="shared" si="1"/>
        <v>3.056444567509988</v>
      </c>
      <c r="I46" s="25">
        <f t="shared" si="1"/>
        <v>12.500744585822895</v>
      </c>
      <c r="J46" s="25">
        <f t="shared" si="1"/>
        <v>2.8635961147221285</v>
      </c>
      <c r="K46" s="25">
        <f t="shared" si="1"/>
        <v>0.0050617296602299576</v>
      </c>
      <c r="L46" s="25">
        <f t="shared" si="1"/>
        <v>0.005337523225524125</v>
      </c>
      <c r="M46" s="25">
        <f t="shared" si="1"/>
        <v>0.0029068544940618222</v>
      </c>
      <c r="N46" s="25">
        <f t="shared" si="1"/>
        <v>0.0012916848346403505</v>
      </c>
      <c r="O46" s="84">
        <f>IF(COUNT(C46:N46)=0,"",SUM(C46:N46))</f>
        <v>31.862071698328844</v>
      </c>
      <c r="P46" s="85"/>
      <c r="Q46" s="4"/>
    </row>
    <row r="47" spans="2:17" ht="21.75">
      <c r="B47" s="1" t="s">
        <v>31</v>
      </c>
      <c r="C47" s="25">
        <f>IF(COUNT(C11:C43)=0,"",MAX(C11:C43))</f>
        <v>0.00345151013559367</v>
      </c>
      <c r="D47" s="25">
        <f aca="true" t="shared" si="2" ref="D47:N47">IF(COUNT(D11:D43)=0,"",MAX(D11:D43))</f>
        <v>8.220304343929458</v>
      </c>
      <c r="E47" s="25">
        <f t="shared" si="2"/>
        <v>6.63942762417726</v>
      </c>
      <c r="F47" s="25">
        <f t="shared" si="2"/>
        <v>14.88769779815333</v>
      </c>
      <c r="G47" s="25">
        <f t="shared" si="2"/>
        <v>24.760476721179803</v>
      </c>
      <c r="H47" s="25">
        <f t="shared" si="2"/>
        <v>7.752638567202714</v>
      </c>
      <c r="I47" s="25">
        <f t="shared" si="2"/>
        <v>43.69308648382389</v>
      </c>
      <c r="J47" s="25">
        <f t="shared" si="2"/>
        <v>9.80805719863259</v>
      </c>
      <c r="K47" s="25">
        <f t="shared" si="2"/>
        <v>0.009388360044796967</v>
      </c>
      <c r="L47" s="25">
        <f t="shared" si="2"/>
        <v>0.0066840099628578875</v>
      </c>
      <c r="M47" s="25">
        <f t="shared" si="2"/>
        <v>0.00345151013559367</v>
      </c>
      <c r="N47" s="25">
        <f t="shared" si="2"/>
        <v>0.002457290519657738</v>
      </c>
      <c r="O47" s="84">
        <f>IF(COUNT(C47:N47)=0,"",MAX(C47:N47))</f>
        <v>43.69308648382389</v>
      </c>
      <c r="P47" s="85"/>
      <c r="Q47" s="4"/>
    </row>
    <row r="48" spans="2:17" ht="21.75">
      <c r="B48" s="1" t="s">
        <v>32</v>
      </c>
      <c r="C48" s="25">
        <f>IF(COUNT(C11:C43)=0,"",MIN(C11:C43))</f>
        <v>0.00041592260677923693</v>
      </c>
      <c r="D48" s="25">
        <f aca="true" t="shared" si="3" ref="D48:N48">IF(COUNT(D11:D43)=0,"",MIN(D11:D43))</f>
        <v>0.002457290519657738</v>
      </c>
      <c r="E48" s="25">
        <f t="shared" si="3"/>
        <v>0.9585867695520807</v>
      </c>
      <c r="F48" s="25">
        <f t="shared" si="3"/>
        <v>0.5081123115623406</v>
      </c>
      <c r="G48" s="25">
        <f t="shared" si="3"/>
        <v>0.6784544005115025</v>
      </c>
      <c r="H48" s="25">
        <f t="shared" si="3"/>
        <v>1.2889837513025058</v>
      </c>
      <c r="I48" s="25">
        <f t="shared" si="3"/>
        <v>1.8481146338893906</v>
      </c>
      <c r="J48" s="25">
        <f t="shared" si="3"/>
        <v>0.006123884308789251</v>
      </c>
      <c r="K48" s="25">
        <f t="shared" si="3"/>
        <v>0.00345151013559367</v>
      </c>
      <c r="L48" s="25">
        <f t="shared" si="3"/>
        <v>0.00345151013559367</v>
      </c>
      <c r="M48" s="25">
        <f t="shared" si="3"/>
        <v>0.002457290519657738</v>
      </c>
      <c r="N48" s="25">
        <f t="shared" si="3"/>
        <v>0.00041592260677923693</v>
      </c>
      <c r="O48" s="84">
        <f>IF(COUNT(C48:N48)=0,"",MIN(C48:N48))</f>
        <v>0.00041592260677923693</v>
      </c>
      <c r="P48" s="85"/>
      <c r="Q48" s="4"/>
    </row>
    <row r="50" ht="21.75">
      <c r="B50" s="47" t="s">
        <v>34</v>
      </c>
    </row>
  </sheetData>
  <sheetProtection/>
  <mergeCells count="51">
    <mergeCell ref="A1:B1"/>
    <mergeCell ref="C1:J1"/>
    <mergeCell ref="M1:N1"/>
    <mergeCell ref="A2:B2"/>
    <mergeCell ref="C2:G2"/>
    <mergeCell ref="C3:G3"/>
    <mergeCell ref="M3:N3"/>
    <mergeCell ref="C4:G4"/>
    <mergeCell ref="K4:L4"/>
    <mergeCell ref="N4:O4"/>
    <mergeCell ref="J5:K5"/>
    <mergeCell ref="H6:I6"/>
    <mergeCell ref="B7:O7"/>
    <mergeCell ref="O9:P9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7:P47"/>
    <mergeCell ref="O48:P48"/>
    <mergeCell ref="O40:P40"/>
    <mergeCell ref="O41:P41"/>
    <mergeCell ref="O42:P42"/>
    <mergeCell ref="O43:P43"/>
    <mergeCell ref="O45:P45"/>
    <mergeCell ref="O46:P46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O5" sqref="O5"/>
    </sheetView>
  </sheetViews>
  <sheetFormatPr defaultColWidth="9.140625" defaultRowHeight="21.75"/>
  <sheetData>
    <row r="1" spans="1:17" ht="21.75">
      <c r="A1" s="86" t="s">
        <v>0</v>
      </c>
      <c r="B1" s="87"/>
      <c r="C1" s="88" t="str">
        <f>'[7]c-form'!AG4</f>
        <v>Ban Pac,  Chom Thong, Chiang Mai,P.73A</v>
      </c>
      <c r="D1" s="88"/>
      <c r="E1" s="88"/>
      <c r="F1" s="88"/>
      <c r="G1" s="88"/>
      <c r="H1" s="88"/>
      <c r="I1" s="88"/>
      <c r="J1" s="88"/>
      <c r="K1" s="2"/>
      <c r="L1" s="3"/>
      <c r="M1" s="86" t="s">
        <v>1</v>
      </c>
      <c r="N1" s="87"/>
      <c r="O1" s="3"/>
      <c r="P1" s="3"/>
      <c r="Q1" s="3"/>
    </row>
    <row r="2" spans="1:17" ht="21.75">
      <c r="A2" s="86" t="s">
        <v>2</v>
      </c>
      <c r="B2" s="87"/>
      <c r="C2" s="88" t="str">
        <f>'[7]c-form'!AG3</f>
        <v>Mae  Nam   Ping</v>
      </c>
      <c r="D2" s="88"/>
      <c r="E2" s="88"/>
      <c r="F2" s="88"/>
      <c r="G2" s="88"/>
      <c r="H2" s="5"/>
      <c r="I2" s="5"/>
      <c r="J2" s="5"/>
      <c r="K2" s="2"/>
      <c r="L2" s="3"/>
      <c r="M2" s="6" t="s">
        <v>3</v>
      </c>
      <c r="N2" s="7"/>
      <c r="O2" s="3"/>
      <c r="P2" s="3"/>
      <c r="Q2" s="3"/>
    </row>
    <row r="3" spans="1:17" ht="21.75">
      <c r="A3" s="1" t="s">
        <v>4</v>
      </c>
      <c r="B3" s="1"/>
      <c r="C3" s="88" t="str">
        <f>'[7]c-form'!AH3</f>
        <v>Ping</v>
      </c>
      <c r="D3" s="88"/>
      <c r="E3" s="88"/>
      <c r="F3" s="88"/>
      <c r="G3" s="88"/>
      <c r="H3" s="5"/>
      <c r="I3" s="5"/>
      <c r="J3" s="5"/>
      <c r="K3" s="2"/>
      <c r="L3" s="3"/>
      <c r="M3" s="86" t="s">
        <v>5</v>
      </c>
      <c r="N3" s="86"/>
      <c r="O3" s="3"/>
      <c r="P3" s="3"/>
      <c r="Q3" s="3"/>
    </row>
    <row r="4" spans="1:17" ht="21.75">
      <c r="A4" s="6" t="s">
        <v>6</v>
      </c>
      <c r="B4" s="8"/>
      <c r="C4" s="89" t="str">
        <f>'[7]c-form'!AI3</f>
        <v>Ping</v>
      </c>
      <c r="D4" s="89"/>
      <c r="E4" s="89"/>
      <c r="F4" s="89"/>
      <c r="G4" s="89"/>
      <c r="H4" s="3"/>
      <c r="I4" s="3"/>
      <c r="J4" s="10" t="s">
        <v>7</v>
      </c>
      <c r="K4" s="90">
        <v>-0.047207557</v>
      </c>
      <c r="L4" s="91"/>
      <c r="M4" s="11" t="s">
        <v>8</v>
      </c>
      <c r="N4" s="92">
        <v>1.24</v>
      </c>
      <c r="O4" s="93"/>
      <c r="P4" s="3"/>
      <c r="Q4" s="3"/>
    </row>
    <row r="5" spans="1:17" ht="21.75">
      <c r="A5" s="6"/>
      <c r="B5" s="8"/>
      <c r="C5" s="9"/>
      <c r="D5" s="9"/>
      <c r="E5" s="9"/>
      <c r="F5" s="9"/>
      <c r="G5" s="9"/>
      <c r="H5" s="3"/>
      <c r="I5" s="3"/>
      <c r="J5" s="100" t="s">
        <v>9</v>
      </c>
      <c r="K5" s="95"/>
      <c r="L5" s="12">
        <v>2018</v>
      </c>
      <c r="M5" s="13" t="s">
        <v>10</v>
      </c>
      <c r="N5" s="12">
        <v>2019</v>
      </c>
      <c r="O5" s="14" t="s">
        <v>11</v>
      </c>
      <c r="P5" s="15">
        <v>25</v>
      </c>
      <c r="Q5" s="16" t="s">
        <v>12</v>
      </c>
    </row>
    <row r="6" spans="1:17" ht="21.75">
      <c r="A6" s="6"/>
      <c r="B6" s="8"/>
      <c r="C6" s="9"/>
      <c r="D6" s="9"/>
      <c r="E6" s="9"/>
      <c r="F6" s="9"/>
      <c r="G6" s="9"/>
      <c r="H6" s="86" t="str">
        <f>IF(TRIM('[7]c-form'!AJ3)&lt;&gt;"","Water  Year   "&amp;'[7]c-form'!AJ3,"Water  Year   ")</f>
        <v>Water  Year   2019</v>
      </c>
      <c r="I6" s="86"/>
      <c r="J6" s="17"/>
      <c r="K6" s="3"/>
      <c r="L6" s="3"/>
      <c r="M6" s="3"/>
      <c r="N6" s="18" t="s">
        <v>13</v>
      </c>
      <c r="O6" s="19">
        <v>0</v>
      </c>
      <c r="P6" s="3"/>
      <c r="Q6" s="3"/>
    </row>
    <row r="7" spans="1:17" ht="21.75">
      <c r="A7" s="3"/>
      <c r="B7" s="101" t="str">
        <f>IF(TRIM('[7]c-form'!AJ3)&lt;&gt;"","Suspended Sediment, in Hundred Tons per Day, Water Year April 1, "&amp;'[7]c-form'!AJ3&amp;" to March 31,  "&amp;'[7]c-form'!AJ3+1,"Suspended Sediment, in Hundred Tons per Day, Water Year April 1,         to March 31,  ")</f>
        <v>Suspended Sediment, in Hundred Tons per Day, Water Year April 1, 2019 to March 31,  2020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3"/>
      <c r="Q7" s="3"/>
    </row>
    <row r="8" spans="1:17" ht="21.75">
      <c r="A8" s="3"/>
      <c r="B8" s="41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</row>
    <row r="9" spans="1:17" ht="23.25">
      <c r="A9" s="42"/>
      <c r="B9" s="22" t="s">
        <v>14</v>
      </c>
      <c r="C9" s="23" t="s">
        <v>15</v>
      </c>
      <c r="D9" s="23" t="s">
        <v>16</v>
      </c>
      <c r="E9" s="23" t="s">
        <v>17</v>
      </c>
      <c r="F9" s="23" t="s">
        <v>18</v>
      </c>
      <c r="G9" s="23" t="s">
        <v>19</v>
      </c>
      <c r="H9" s="23" t="s">
        <v>20</v>
      </c>
      <c r="I9" s="23" t="s">
        <v>21</v>
      </c>
      <c r="J9" s="23" t="s">
        <v>22</v>
      </c>
      <c r="K9" s="23" t="s">
        <v>23</v>
      </c>
      <c r="L9" s="23" t="s">
        <v>24</v>
      </c>
      <c r="M9" s="23" t="s">
        <v>25</v>
      </c>
      <c r="N9" s="23" t="s">
        <v>26</v>
      </c>
      <c r="O9" s="23" t="s">
        <v>27</v>
      </c>
      <c r="P9" s="53"/>
      <c r="Q9" s="42"/>
    </row>
    <row r="10" spans="1:17" ht="21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21.75">
      <c r="A11" s="3"/>
      <c r="B11" s="52">
        <v>1</v>
      </c>
      <c r="C11" s="25">
        <f>IF('[7]Discharge'!C9=0,0,IF(TRIM('[7]Discharge'!C9)="","",IF(COUNT(O6)=0,"",IF(O6=1,(((10^K4)*('[7]Discharge'!C9^N4))/100),((10^K4)*('[7]Discharge'!C9^N4))))))</f>
        <v>0.01657092807328393</v>
      </c>
      <c r="D11" s="25">
        <f>IF('[7]Discharge'!D9=0,0,IF(TRIM('[7]Discharge'!D9)="","",IF(COUNT(O6)=0,"",IF(O6=1,(((10^K4)*('[7]Discharge'!D9^N4))/100),((10^K4)*('[7]Discharge'!D9^N4))))))</f>
        <v>0.4177925632049937</v>
      </c>
      <c r="E11" s="25">
        <f>IF('[7]Discharge'!E9=0,0,IF(TRIM('[7]Discharge'!E9)="","",IF(COUNT(O6)=0,"",IF(O6=1,(((10^K4)*('[7]Discharge'!E9^N4))/100),((10^K4)*('[7]Discharge'!E9^N4))))))</f>
        <v>0.12191850753772618</v>
      </c>
      <c r="F11" s="25">
        <f>IF('[7]Discharge'!F9=0,0,IF(TRIM('[7]Discharge'!F9)="","",IF(COUNT(O6)=0,"",IF(O6=1,(((10^K4)*('[7]Discharge'!F9^N4))/100),((10^K4)*('[7]Discharge'!F9^N4))))))</f>
        <v>0.12191850753772618</v>
      </c>
      <c r="G11" s="25">
        <f>IF('[7]Discharge'!G9=0,0,IF(TRIM('[7]Discharge'!G9)="","",IF(COUNT(O6)=0,"",IF(O6=1,(((10^K4)*('[7]Discharge'!G9^N4))/100),((10^K4)*('[7]Discharge'!G9^N4))))))</f>
        <v>0.07834137815508724</v>
      </c>
      <c r="H11" s="25">
        <f>IF('[7]Discharge'!H9=0,0,IF(TRIM('[7]Discharge'!H9)="","",IF(COUNT(O6)=0,"",IF(O6=1,(((10^K4)*('[7]Discharge'!H9^N4))/100),((10^K4)*('[7]Discharge'!H9^N4))))))</f>
        <v>1469.003236605292</v>
      </c>
      <c r="I11" s="25">
        <f>IF('[7]Discharge'!I9=0,0,IF(TRIM('[7]Discharge'!I9)="","",IF(COUNT(O6)=0,"",IF(O6=1,(((10^K4)*('[7]Discharge'!I9^N4))/100),((10^K4)*('[7]Discharge'!I9^N4))))))</f>
        <v>160.2993107491078</v>
      </c>
      <c r="J11" s="25">
        <f>IF('[7]Discharge'!J9=0,0,IF(TRIM('[7]Discharge'!J9)="","",IF(COUNT(O6)=0,"",IF(O6=1,(((10^K4)*('[7]Discharge'!J9^N4))/100),((10^K4)*('[7]Discharge'!J9^N4))))))</f>
        <v>39.577550393667714</v>
      </c>
      <c r="K11" s="25">
        <f>IF('[7]Discharge'!K9=0,0,IF(TRIM('[7]Discharge'!K9)="","",IF(COUNT(O6)=0,"",IF(O6=1,(((10^K4)*('[7]Discharge'!K9^N4))/100),((10^K4)*('[7]Discharge'!K9^N4))))))</f>
        <v>19.643387374474386</v>
      </c>
      <c r="L11" s="25">
        <f>IF('[7]Discharge'!L9=0,0,IF(TRIM('[7]Discharge'!L9)="","",IF(COUNT(O6)=0,"",IF(O6=1,(((10^K4)*('[7]Discharge'!L9^N4))/100),((10^K4)*('[7]Discharge'!L9^N4))))))</f>
        <v>0.8527245606753477</v>
      </c>
      <c r="M11" s="25">
        <f>IF('[7]Discharge'!M9=0,0,IF(TRIM('[7]Discharge'!M9)="","",IF(COUNT(O6)=0,"",IF(O6=1,(((10^K4)*('[7]Discharge'!M9^N4))/100),((10^K4)*('[7]Discharge'!M9^N4))))))</f>
        <v>0.7655101553337199</v>
      </c>
      <c r="N11" s="25">
        <f>IF('[7]Discharge'!N9=0,0,IF(TRIM('[7]Discharge'!N9)="","",IF(COUNT(O6)=0,"",IF(O6=1,(((10^K4)*('[7]Discharge'!N9^N4))/100),((10^K4)*('[7]Discharge'!N9^N4))))))</f>
        <v>0.7655101553337199</v>
      </c>
      <c r="O11" s="31">
        <f>IF(AND(C11="",D11="",E11="",F11="",G11="",H11="",I11="",J11="",K11="",L11="",M11="",N11=""),"",SUM(C11:N11))</f>
        <v>1691.6637718783934</v>
      </c>
      <c r="P11" s="44"/>
      <c r="Q11" s="4"/>
    </row>
    <row r="12" spans="1:17" ht="21.75">
      <c r="A12" s="3"/>
      <c r="B12" s="52">
        <v>2</v>
      </c>
      <c r="C12" s="25">
        <f>IF('[7]Discharge'!C10=0,0,IF(TRIM('[7]Discharge'!C10)="","",IF(COUNT(O6)=0,"",IF(O6=1,(((10^K4)*('[7]Discharge'!C10^N4))/100),((10^K4)*('[7]Discharge'!C10^N4))))))</f>
        <v>0.01657092807328393</v>
      </c>
      <c r="D12" s="25">
        <f>IF('[7]Discharge'!D10=0,0,IF(TRIM('[7]Discharge'!D10)="","",IF(COUNT(O6)=0,"",IF(O6=1,(((10^K4)*('[7]Discharge'!D10^N4))/100),((10^K4)*('[7]Discharge'!D10^N4))))))</f>
        <v>0.12191850753772618</v>
      </c>
      <c r="E12" s="25">
        <f>IF('[7]Discharge'!E10=0,0,IF(TRIM('[7]Discharge'!E10)="","",IF(COUNT(O6)=0,"",IF(O6=1,(((10^K4)*('[7]Discharge'!E10^N4))/100),((10^K4)*('[7]Discharge'!E10^N4))))))</f>
        <v>0.12952224651016872</v>
      </c>
      <c r="F12" s="25">
        <f>IF('[7]Discharge'!F10=0,0,IF(TRIM('[7]Discharge'!F10)="","",IF(COUNT(O6)=0,"",IF(O6=1,(((10^K4)*('[7]Discharge'!F10^N4))/100),((10^K4)*('[7]Discharge'!F10^N4))))))</f>
        <v>0.12191850753772618</v>
      </c>
      <c r="G12" s="25">
        <f>IF('[7]Discharge'!G10=0,0,IF(TRIM('[7]Discharge'!G10)="","",IF(COUNT(O6)=0,"",IF(O6=1,(((10^K4)*('[7]Discharge'!G10^N4))/100),((10^K4)*('[7]Discharge'!G10^N4))))))</f>
        <v>0.01657092807328393</v>
      </c>
      <c r="H12" s="25">
        <f>IF('[7]Discharge'!H10=0,0,IF(TRIM('[7]Discharge'!H10)="","",IF(COUNT(O6)=0,"",IF(O6=1,(((10^K4)*('[7]Discharge'!H10^N4))/100),((10^K4)*('[7]Discharge'!H10^N4))))))</f>
        <v>1236.5797463270499</v>
      </c>
      <c r="I12" s="25">
        <f>IF('[7]Discharge'!I10=0,0,IF(TRIM('[7]Discharge'!I10)="","",IF(COUNT(O6)=0,"",IF(O6=1,(((10^K4)*('[7]Discharge'!I10^N4))/100),((10^K4)*('[7]Discharge'!I10^N4))))))</f>
        <v>160.2993107491078</v>
      </c>
      <c r="J12" s="25">
        <f>IF('[7]Discharge'!J10=0,0,IF(TRIM('[7]Discharge'!J10)="","",IF(COUNT(O6)=0,"",IF(O6=1,(((10^K4)*('[7]Discharge'!J10^N4))/100),((10^K4)*('[7]Discharge'!J10^N4))))))</f>
        <v>35.90789705959286</v>
      </c>
      <c r="K12" s="25">
        <f>IF('[7]Discharge'!K10=0,0,IF(TRIM('[7]Discharge'!K10)="","",IF(COUNT(O6)=0,"",IF(O6=1,(((10^K4)*('[7]Discharge'!K10^N4))/100),((10^K4)*('[7]Discharge'!K10^N4))))))</f>
        <v>19.643387374474386</v>
      </c>
      <c r="L12" s="25">
        <f>IF('[7]Discharge'!L10=0,0,IF(TRIM('[7]Discharge'!L10)="","",IF(COUNT(O6)=0,"",IF(O6=1,(((10^K4)*('[7]Discharge'!L10^N4))/100),((10^K4)*('[7]Discharge'!L10^N4))))))</f>
        <v>0.7655101553337199</v>
      </c>
      <c r="M12" s="25">
        <f>IF('[7]Discharge'!M10=0,0,IF(TRIM('[7]Discharge'!M10)="","",IF(COUNT(O6)=0,"",IF(O6=1,(((10^K4)*('[7]Discharge'!M10^N4))/100),((10^K4)*('[7]Discharge'!M10^N4))))))</f>
        <v>0.7655101553337199</v>
      </c>
      <c r="N12" s="25">
        <f>IF('[7]Discharge'!N10=0,0,IF(TRIM('[7]Discharge'!N10)="","",IF(COUNT(O6)=0,"",IF(O6=1,(((10^K4)*('[7]Discharge'!N10^N4))/100),((10^K4)*('[7]Discharge'!N10^N4))))))</f>
        <v>0.7655101553337199</v>
      </c>
      <c r="O12" s="31">
        <f aca="true" t="shared" si="0" ref="O12:O43">IF(AND(C12="",D12="",E12="",F12="",G12="",H12="",I12="",J12="",K12="",L12="",M12="",N12=""),"",SUM(C12:N12))</f>
        <v>1455.133373093958</v>
      </c>
      <c r="P12" s="44"/>
      <c r="Q12" s="4"/>
    </row>
    <row r="13" spans="1:17" ht="21.75">
      <c r="A13" s="3"/>
      <c r="B13" s="52">
        <v>3</v>
      </c>
      <c r="C13" s="25">
        <f>IF('[7]Discharge'!C11=0,0,IF(TRIM('[7]Discharge'!C11)="","",IF(COUNT(O6)=0,"",IF(O6=1,(((10^K4)*('[7]Discharge'!C11^N4))/100),((10^K4)*('[7]Discharge'!C11^N4))))))</f>
        <v>0.01657092807328393</v>
      </c>
      <c r="D13" s="25">
        <f>IF('[7]Discharge'!D11=0,0,IF(TRIM('[7]Discharge'!D11)="","",IF(COUNT(O6)=0,"",IF(O6=1,(((10^K4)*('[7]Discharge'!D11^N4))/100),((10^K4)*('[7]Discharge'!D11^N4))))))</f>
        <v>0.12191850753772618</v>
      </c>
      <c r="E13" s="25">
        <f>IF('[7]Discharge'!E11=0,0,IF(TRIM('[7]Discharge'!E11)="","",IF(COUNT(O6)=0,"",IF(O6=1,(((10^K4)*('[7]Discharge'!E11^N4))/100),((10^K4)*('[7]Discharge'!E11^N4))))))</f>
        <v>0.6591583384473322</v>
      </c>
      <c r="F13" s="25">
        <f>IF('[7]Discharge'!F11=0,0,IF(TRIM('[7]Discharge'!F11)="","",IF(COUNT(O6)=0,"",IF(O6=1,(((10^K4)*('[7]Discharge'!F11^N4))/100),((10^K4)*('[7]Discharge'!F11^N4))))))</f>
        <v>0.10698683731244264</v>
      </c>
      <c r="G13" s="25">
        <f>IF('[7]Discharge'!G11=0,0,IF(TRIM('[7]Discharge'!G11)="","",IF(COUNT(O6)=0,"",IF(O6=1,(((10^K4)*('[7]Discharge'!G11^N4))/100),((10^K4)*('[7]Discharge'!G11^N4))))))</f>
        <v>1.606575802347843</v>
      </c>
      <c r="H13" s="25">
        <f>IF('[7]Discharge'!H11=0,0,IF(TRIM('[7]Discharge'!H11)="","",IF(COUNT(O6)=0,"",IF(O6=1,(((10^K4)*('[7]Discharge'!H11^N4))/100),((10^K4)*('[7]Discharge'!H11^N4))))))</f>
        <v>1139.9917470789526</v>
      </c>
      <c r="I13" s="25">
        <f>IF('[7]Discharge'!I11=0,0,IF(TRIM('[7]Discharge'!I11)="","",IF(COUNT(O6)=0,"",IF(O6=1,(((10^K4)*('[7]Discharge'!I11^N4))/100),((10^K4)*('[7]Discharge'!I11^N4))))))</f>
        <v>160.2993107491078</v>
      </c>
      <c r="J13" s="25">
        <f>IF('[7]Discharge'!J11=0,0,IF(TRIM('[7]Discharge'!J11)="","",IF(COUNT(O6)=0,"",IF(O6=1,(((10^K4)*('[7]Discharge'!J11^N4))/100),((10^K4)*('[7]Discharge'!J11^N4))))))</f>
        <v>35.90789705959286</v>
      </c>
      <c r="K13" s="25">
        <f>IF('[7]Discharge'!K11=0,0,IF(TRIM('[7]Discharge'!K11)="","",IF(COUNT(O6)=0,"",IF(O6=1,(((10^K4)*('[7]Discharge'!K11^N4))/100),((10^K4)*('[7]Discharge'!K11^N4))))))</f>
        <v>19.643387374474386</v>
      </c>
      <c r="L13" s="25">
        <f>IF('[7]Discharge'!L11=0,0,IF(TRIM('[7]Discharge'!L11)="","",IF(COUNT(O6)=0,"",IF(O6=1,(((10^K4)*('[7]Discharge'!L11^N4))/100),((10^K4)*('[7]Discharge'!L11^N4))))))</f>
        <v>0.7655101553337199</v>
      </c>
      <c r="M13" s="25">
        <f>IF('[7]Discharge'!M11=0,0,IF(TRIM('[7]Discharge'!M11)="","",IF(COUNT(O6)=0,"",IF(O6=1,(((10^K4)*('[7]Discharge'!M11^N4))/100),((10^K4)*('[7]Discharge'!M11^N4))))))</f>
        <v>0.7655101553337199</v>
      </c>
      <c r="N13" s="25">
        <f>IF('[7]Discharge'!N11=0,0,IF(TRIM('[7]Discharge'!N11)="","",IF(COUNT(O6)=0,"",IF(O6=1,(((10^K4)*('[7]Discharge'!N11^N4))/100),((10^K4)*('[7]Discharge'!N11^N4))))))</f>
        <v>0.7655101553337199</v>
      </c>
      <c r="O13" s="31">
        <f t="shared" si="0"/>
        <v>1360.6500831418473</v>
      </c>
      <c r="P13" s="44"/>
      <c r="Q13" s="4"/>
    </row>
    <row r="14" spans="1:17" ht="21.75">
      <c r="A14" s="3"/>
      <c r="B14" s="52">
        <v>4</v>
      </c>
      <c r="C14" s="25">
        <f>IF('[7]Discharge'!C12=0,0,IF(TRIM('[7]Discharge'!C12)="","",IF(COUNT(O6)=0,"",IF(O6=1,(((10^K4)*('[7]Discharge'!C12^N4))/100),((10^K4)*('[7]Discharge'!C12^N4))))))</f>
        <v>0.01657092807328393</v>
      </c>
      <c r="D14" s="25">
        <f>IF('[7]Discharge'!D12=0,0,IF(TRIM('[7]Discharge'!D12)="","",IF(COUNT(O6)=0,"",IF(O6=1,(((10^K4)*('[7]Discharge'!D12^N4))/100),((10^K4)*('[7]Discharge'!D12^N4))))))</f>
        <v>0.12191850753772618</v>
      </c>
      <c r="E14" s="25">
        <f>IF('[7]Discharge'!E12=0,0,IF(TRIM('[7]Discharge'!E12)="","",IF(COUNT(O6)=0,"",IF(O6=1,(((10^K4)*('[7]Discharge'!E12^N4))/100),((10^K4)*('[7]Discharge'!E12^N4))))))</f>
        <v>0.8198063901788573</v>
      </c>
      <c r="F14" s="25">
        <f>IF('[7]Discharge'!F12=0,0,IF(TRIM('[7]Discharge'!F12)="","",IF(COUNT(O6)=0,"",IF(O6=1,(((10^K4)*('[7]Discharge'!F12^N4))/100),((10^K4)*('[7]Discharge'!F12^N4))))))</f>
        <v>0.058092407159916294</v>
      </c>
      <c r="G14" s="25">
        <f>IF('[7]Discharge'!G12=0,0,IF(TRIM('[7]Discharge'!G12)="","",IF(COUNT(O6)=0,"",IF(O6=1,(((10^K4)*('[7]Discharge'!G12^N4))/100),((10^K4)*('[7]Discharge'!G12^N4))))))</f>
        <v>9.137029040325135</v>
      </c>
      <c r="H14" s="25">
        <f>IF('[7]Discharge'!H12=0,0,IF(TRIM('[7]Discharge'!H12)="","",IF(COUNT(O6)=0,"",IF(O6=1,(((10^K4)*('[7]Discharge'!H12^N4))/100),((10^K4)*('[7]Discharge'!H12^N4))))))</f>
        <v>1098.2201421114664</v>
      </c>
      <c r="I14" s="25">
        <f>IF('[7]Discharge'!I12=0,0,IF(TRIM('[7]Discharge'!I12)="","",IF(COUNT(O6)=0,"",IF(O6=1,(((10^K4)*('[7]Discharge'!I12^N4))/100),((10^K4)*('[7]Discharge'!I12^N4))))))</f>
        <v>154.25237600878475</v>
      </c>
      <c r="J14" s="25">
        <f>IF('[7]Discharge'!J12=0,0,IF(TRIM('[7]Discharge'!J12)="","",IF(COUNT(O6)=0,"",IF(O6=1,(((10^K4)*('[7]Discharge'!J12^N4))/100),((10^K4)*('[7]Discharge'!J12^N4))))))</f>
        <v>35.90789705959286</v>
      </c>
      <c r="K14" s="25">
        <f>IF('[7]Discharge'!K12=0,0,IF(TRIM('[7]Discharge'!K12)="","",IF(COUNT(O6)=0,"",IF(O6=1,(((10^K4)*('[7]Discharge'!K12^N4))/100),((10^K4)*('[7]Discharge'!K12^N4))))))</f>
        <v>19.643387374474386</v>
      </c>
      <c r="L14" s="25">
        <f>IF('[7]Discharge'!L12=0,0,IF(TRIM('[7]Discharge'!L12)="","",IF(COUNT(O6)=0,"",IF(O6=1,(((10^K4)*('[7]Discharge'!L12^N4))/100),((10^K4)*('[7]Discharge'!L12^N4))))))</f>
        <v>0.7655101553337199</v>
      </c>
      <c r="M14" s="25">
        <f>IF('[7]Discharge'!M12=0,0,IF(TRIM('[7]Discharge'!M12)="","",IF(COUNT(O6)=0,"",IF(O6=1,(((10^K4)*('[7]Discharge'!M12^N4))/100),((10^K4)*('[7]Discharge'!M12^N4))))))</f>
        <v>0.7655101553337199</v>
      </c>
      <c r="N14" s="25">
        <f>IF('[7]Discharge'!N12=0,0,IF(TRIM('[7]Discharge'!N12)="","",IF(COUNT(O6)=0,"",IF(O6=1,(((10^K4)*('[7]Discharge'!N12^N4))/100),((10^K4)*('[7]Discharge'!N12^N4))))))</f>
        <v>0.7655101553337199</v>
      </c>
      <c r="O14" s="31">
        <f t="shared" si="0"/>
        <v>1320.4737502935943</v>
      </c>
      <c r="P14" s="44"/>
      <c r="Q14" s="4"/>
    </row>
    <row r="15" spans="1:17" ht="21.75">
      <c r="A15" s="3"/>
      <c r="B15" s="52">
        <v>5</v>
      </c>
      <c r="C15" s="25">
        <f>IF('[7]Discharge'!C13=0,0,IF(TRIM('[7]Discharge'!C13)="","",IF(COUNT(O6)=0,"",IF(O6=1,(((10^K4)*('[7]Discharge'!C13^N4))/100),(((10^K4)*('[7]Discharge'!C13^N4)))))))</f>
        <v>0.01657092807328393</v>
      </c>
      <c r="D15" s="25">
        <f>IF('[7]Discharge'!D13=0,0,IF(TRIM('[7]Discharge'!D13)="","",IF(COUNT(O6)=0,"",IF(O6=1,(((10^K4)*('[7]Discharge'!D13^N4))/100),((10^K4)*('[7]Discharge'!D13^N4))))))</f>
        <v>0.12191850753772618</v>
      </c>
      <c r="E15" s="25">
        <f>IF('[7]Discharge'!E13=0,0,IF(TRIM('[7]Discharge'!E13)="","",IF(COUNT(O6)=0,"",IF(O6=1,(((10^K4)*('[7]Discharge'!E13^N4))/100),((10^K4)*('[7]Discharge'!E13^N4))))))</f>
        <v>1.361417118832788</v>
      </c>
      <c r="F15" s="25">
        <f>IF('[7]Discharge'!F13=0,0,IF(TRIM('[7]Discharge'!F13)="","",IF(COUNT(O6)=0,"",IF(O6=1,(((10^K4)*('[7]Discharge'!F13^N4))/100),((10^K4)*('[7]Discharge'!F13^N4))))))</f>
        <v>0.058092407159916294</v>
      </c>
      <c r="G15" s="25">
        <f>IF('[7]Discharge'!G13=0,0,IF(TRIM('[7]Discharge'!G13)="","",IF(COUNT(O6)=0,"",IF(O6=1,(((10^K4)*('[7]Discharge'!G13^N4))/100),((10^K4)*('[7]Discharge'!G13^N4))))))</f>
        <v>107.90089931198517</v>
      </c>
      <c r="H15" s="25">
        <f>IF('[7]Discharge'!H13=0,0,IF(TRIM('[7]Discharge'!H13)="","",IF(COUNT(O6)=0,"",IF(O6=1,(((10^K4)*('[7]Discharge'!H13^N4))/100),((10^K4)*('[7]Discharge'!H13^N4))))))</f>
        <v>806.2942743329038</v>
      </c>
      <c r="I15" s="25">
        <f>IF('[7]Discharge'!I13=0,0,IF(TRIM('[7]Discharge'!I13)="","",IF(COUNT(O6)=0,"",IF(O6=1,(((10^K4)*('[7]Discharge'!I13^N4))/100),((10^K4)*('[7]Discharge'!I13^N4))))))</f>
        <v>130.53162423501993</v>
      </c>
      <c r="J15" s="25">
        <f>IF('[7]Discharge'!J13=0,0,IF(TRIM('[7]Discharge'!J13)="","",IF(COUNT(O6)=0,"",IF(O6=1,(((10^K4)*('[7]Discharge'!J13^N4))/100),((10^K4)*('[7]Discharge'!J13^N4))))))</f>
        <v>34.099512962800546</v>
      </c>
      <c r="K15" s="25">
        <f>IF('[7]Discharge'!K13=0,0,IF(TRIM('[7]Discharge'!K13)="","",IF(COUNT(O6)=0,"",IF(O6=1,(((10^K4)*('[7]Discharge'!K13^N4))/100),((10^K4)*('[7]Discharge'!K13^N4))))))</f>
        <v>19.643387374474386</v>
      </c>
      <c r="L15" s="25">
        <f>IF('[7]Discharge'!L13=0,0,IF(TRIM('[7]Discharge'!L13)="","",IF(COUNT(O6)=0,"",IF(O6=1,(((10^K4)*('[7]Discharge'!L13^N4))/100),((10^K4)*('[7]Discharge'!L13^N4))))))</f>
        <v>0.7655101553337199</v>
      </c>
      <c r="M15" s="25">
        <f>IF('[7]Discharge'!M13=0,0,IF(TRIM('[7]Discharge'!M13)="","",IF(COUNT(O6)=0,"",IF(O6=1,(((10^K4)*('[7]Discharge'!M13^N4))/100),((10^K4)*('[7]Discharge'!M13^N4))))))</f>
        <v>0.8088897811086563</v>
      </c>
      <c r="N15" s="25">
        <f>IF('[7]Discharge'!N13=0,0,IF(TRIM('[7]Discharge'!N13)="","",IF(COUNT(O6)=0,"",IF(O6=1,(((10^K4)*('[7]Discharge'!N13^N4))/100),((10^K4)*('[7]Discharge'!N13^N4))))))</f>
        <v>0.7655101553337199</v>
      </c>
      <c r="O15" s="31">
        <f t="shared" si="0"/>
        <v>1102.3676072705637</v>
      </c>
      <c r="P15" s="44"/>
      <c r="Q15" s="4"/>
    </row>
    <row r="16" spans="1:17" ht="21.75">
      <c r="A16" s="3"/>
      <c r="B16" s="52">
        <v>6</v>
      </c>
      <c r="C16" s="25">
        <f>IF('[7]Discharge'!C14=0,0,IF(TRIM('[7]Discharge'!C14)="","",IF(COUNT(O6)=0,"",IF(O6=1,(((10^K4)*('[7]Discharge'!C14^N4))/100),((10^K4)*('[7]Discharge'!C14^N4))))))</f>
        <v>0.01657092807328393</v>
      </c>
      <c r="D16" s="25">
        <f>IF('[7]Discharge'!D14=0,0,IF(TRIM('[7]Discharge'!D14)="","",IF(COUNT(O6)=0,"",IF(O6=1,(((10^K4)*('[7]Discharge'!D14^N4))/100),((10^K4)*('[7]Discharge'!D14^N4))))))</f>
        <v>0.12191850753772618</v>
      </c>
      <c r="E16" s="25">
        <f>IF('[7]Discharge'!E14=0,0,IF(TRIM('[7]Discharge'!E14)="","",IF(COUNT(O6)=0,"",IF(O6=1,(((10^K4)*('[7]Discharge'!E14^N4))/100),((10^K4)*('[7]Discharge'!E14^N4))))))</f>
        <v>0.12191850753772618</v>
      </c>
      <c r="F16" s="25">
        <f>IF('[7]Discharge'!F14=0,0,IF(TRIM('[7]Discharge'!F14)="","",IF(COUNT(O6)=0,"",IF(O6=1,(((10^K4)*('[7]Discharge'!F14^N4))/100),((10^K4)*('[7]Discharge'!F14^N4))))))</f>
        <v>0.058092407159916294</v>
      </c>
      <c r="G16" s="25">
        <f>IF('[7]Discharge'!G14=0,0,IF(TRIM('[7]Discharge'!G14)="","",IF(COUNT(O6)=0,"",IF(O6=1,(((10^K4)*('[7]Discharge'!G14^N4))/100),((10^K4)*('[7]Discharge'!G14^N4))))))</f>
        <v>226.30409688596333</v>
      </c>
      <c r="H16" s="25">
        <f>IF('[7]Discharge'!H14=0,0,IF(TRIM('[7]Discharge'!H14)="","",IF(COUNT(O6)=0,"",IF(O6=1,(((10^K4)*('[7]Discharge'!H14^N4))/100),((10^K4)*('[7]Discharge'!H14^N4))))))</f>
        <v>479.16916476227937</v>
      </c>
      <c r="I16" s="25">
        <f>IF('[7]Discharge'!I14=0,0,IF(TRIM('[7]Discharge'!I14)="","",IF(COUNT(O6)=0,"",IF(O6=1,(((10^K4)*('[7]Discharge'!I14^N4))/100),((10^K4)*('[7]Discharge'!I14^N4))))))</f>
        <v>130.53162423501993</v>
      </c>
      <c r="J16" s="25">
        <f>IF('[7]Discharge'!J14=0,0,IF(TRIM('[7]Discharge'!J14)="","",IF(COUNT(O6)=0,"",IF(O6=1,(((10^K4)*('[7]Discharge'!J14^N4))/100),((10^K4)*('[7]Discharge'!J14^N4))))))</f>
        <v>27.056208994763335</v>
      </c>
      <c r="K16" s="25">
        <f>IF('[7]Discharge'!K14=0,0,IF(TRIM('[7]Discharge'!K14)="","",IF(COUNT(O6)=0,"",IF(O6=1,(((10^K4)*('[7]Discharge'!K14^N4))/100),((10^K4)*('[7]Discharge'!K14^N4))))))</f>
        <v>19.643387374474386</v>
      </c>
      <c r="L16" s="25">
        <f>IF('[7]Discharge'!L14=0,0,IF(TRIM('[7]Discharge'!L14)="","",IF(COUNT(O6)=0,"",IF(O6=1,(((10^K4)*('[7]Discharge'!L14^N4))/100),((10^K4)*('[7]Discharge'!L14^N4))))))</f>
        <v>0.7655101553337199</v>
      </c>
      <c r="M16" s="25">
        <f>IF('[7]Discharge'!M14=0,0,IF(TRIM('[7]Discharge'!M14)="","",IF(COUNT(O6)=0,"",IF(O6=1,(((10^K4)*('[7]Discharge'!M14^N4))/100),((10^K4)*('[7]Discharge'!M14^N4))))))</f>
        <v>1.2418873400651056</v>
      </c>
      <c r="N16" s="25">
        <f>IF('[7]Discharge'!N14=0,0,IF(TRIM('[7]Discharge'!N14)="","",IF(COUNT(O6)=0,"",IF(O6=1,(((10^K4)*('[7]Discharge'!N14^N4))/100),((10^K4)*('[7]Discharge'!N14^N4))))))</f>
        <v>0.7655101553337199</v>
      </c>
      <c r="O16" s="31">
        <f t="shared" si="0"/>
        <v>885.7958902535414</v>
      </c>
      <c r="P16" s="44"/>
      <c r="Q16" s="4"/>
    </row>
    <row r="17" spans="1:17" ht="21.75">
      <c r="A17" s="3"/>
      <c r="B17" s="52">
        <v>7</v>
      </c>
      <c r="C17" s="25">
        <f>IF('[7]Discharge'!C15=0,0,IF(TRIM('[7]Discharge'!C15)="","",IF(COUNT(O6)=0,"",IF(O6=1,(((10^K4)*('[7]Discharge'!C15^N4))/100),((10^K4)*('[7]Discharge'!C15^N4))))))</f>
        <v>0.01657092807328393</v>
      </c>
      <c r="D17" s="25">
        <f>IF('[7]Discharge'!D15=0,0,IF(TRIM('[7]Discharge'!D15)="","",IF(COUNT(O6)=0,"",IF(O6=1,(((10^K4)*('[7]Discharge'!D15^N4))/100),((10^K4)*('[7]Discharge'!D15^N4))))))</f>
        <v>0.12191850753772618</v>
      </c>
      <c r="E17" s="25">
        <f>IF('[7]Discharge'!E15=0,0,IF(TRIM('[7]Discharge'!E15)="","",IF(COUNT(O6)=0,"",IF(O6=1,(((10^K4)*('[7]Discharge'!E15^N4))/100),((10^K4)*('[7]Discharge'!E15^N4))))))</f>
        <v>0.12191850753772618</v>
      </c>
      <c r="F17" s="25">
        <f>IF('[7]Discharge'!F15=0,0,IF(TRIM('[7]Discharge'!F15)="","",IF(COUNT(O6)=0,"",IF(O6=1,(((10^K4)*('[7]Discharge'!F15^N4))/100),((10^K4)*('[7]Discharge'!F15^N4))))))</f>
        <v>0.058092407159916294</v>
      </c>
      <c r="G17" s="25">
        <f>IF('[7]Discharge'!G15=0,0,IF(TRIM('[7]Discharge'!G15)="","",IF(COUNT(O6)=0,"",IF(O6=1,(((10^K4)*('[7]Discharge'!G15^N4))/100),((10^K4)*('[7]Discharge'!G15^N4))))))</f>
        <v>366.12136437093517</v>
      </c>
      <c r="H17" s="25">
        <f>IF('[7]Discharge'!H15=0,0,IF(TRIM('[7]Discharge'!H15)="","",IF(COUNT(O6)=0,"",IF(O6=1,(((10^K4)*('[7]Discharge'!H15^N4))/100),((10^K4)*('[7]Discharge'!H15^N4))))))</f>
        <v>409.3214090131502</v>
      </c>
      <c r="I17" s="25">
        <f>IF('[7]Discharge'!I15=0,0,IF(TRIM('[7]Discharge'!I15)="","",IF(COUNT(O6)=0,"",IF(O6=1,(((10^K4)*('[7]Discharge'!I15^N4))/100),((10^K4)*('[7]Discharge'!I15^N4))))))</f>
        <v>130.53162423501993</v>
      </c>
      <c r="J17" s="25">
        <f>IF('[7]Discharge'!J15=0,0,IF(TRIM('[7]Discharge'!J15)="","",IF(COUNT(O6)=0,"",IF(O6=1,(((10^K4)*('[7]Discharge'!J15^N4))/100),((10^K4)*('[7]Discharge'!J15^N4))))))</f>
        <v>27.056208994763335</v>
      </c>
      <c r="K17" s="25">
        <f>IF('[7]Discharge'!K15=0,0,IF(TRIM('[7]Discharge'!K15)="","",IF(COUNT(O6)=0,"",IF(O6=1,(((10^K4)*('[7]Discharge'!K15^N4))/100),((10^K4)*('[7]Discharge'!K15^N4))))))</f>
        <v>19.643387374474386</v>
      </c>
      <c r="L17" s="25">
        <f>IF('[7]Discharge'!L15=0,0,IF(TRIM('[7]Discharge'!L15)="","",IF(COUNT(O6)=0,"",IF(O6=1,(((10^K4)*('[7]Discharge'!L15^N4))/100),((10^K4)*('[7]Discharge'!L15^N4))))))</f>
        <v>0.7655101553337199</v>
      </c>
      <c r="M17" s="25">
        <f>IF('[7]Discharge'!M15=0,0,IF(TRIM('[7]Discharge'!M15)="","",IF(COUNT(O6)=0,"",IF(O6=1,(((10^K4)*('[7]Discharge'!M15^N4))/100),((10^K4)*('[7]Discharge'!M15^N4))))))</f>
        <v>1.3855748445902791</v>
      </c>
      <c r="N17" s="25">
        <f>IF('[7]Discharge'!N15=0,0,IF(TRIM('[7]Discharge'!N15)="","",IF(COUNT(O6)=0,"",IF(O6=1,(((10^K4)*('[7]Discharge'!N15^N4))/100),((10^K4)*('[7]Discharge'!N15^N4))))))</f>
        <v>0.7655101553337199</v>
      </c>
      <c r="O17" s="31">
        <f t="shared" si="0"/>
        <v>955.9090894939092</v>
      </c>
      <c r="P17" s="44"/>
      <c r="Q17" s="4"/>
    </row>
    <row r="18" spans="1:17" ht="21.75">
      <c r="A18" s="3"/>
      <c r="B18" s="52">
        <v>8</v>
      </c>
      <c r="C18" s="25">
        <f>IF('[7]Discharge'!C16=0,0,IF(TRIM('[7]Discharge'!C16)="","",IF(COUNT(O6)=0,"",IF(O6=1,(((10^K4)*('[7]Discharge'!C16^N4))/100),((10^K4)*('[7]Discharge'!C16^N4))))))</f>
        <v>0.01657092807328393</v>
      </c>
      <c r="D18" s="25">
        <f>IF('[7]Discharge'!D16=0,0,IF(TRIM('[7]Discharge'!D16)="","",IF(COUNT(O6)=0,"",IF(O6=1,(((10^K4)*('[7]Discharge'!D16^N4))/100),((10^K4)*('[7]Discharge'!D16^N4))))))</f>
        <v>0.12191850753772618</v>
      </c>
      <c r="E18" s="25">
        <f>IF('[7]Discharge'!E16=0,0,IF(TRIM('[7]Discharge'!E16)="","",IF(COUNT(O6)=0,"",IF(O6=1,(((10^K4)*('[7]Discharge'!E16^N4))/100),((10^K4)*('[7]Discharge'!E16^N4))))))</f>
        <v>0.12191850753772618</v>
      </c>
      <c r="F18" s="25">
        <f>IF('[7]Discharge'!F16=0,0,IF(TRIM('[7]Discharge'!F16)="","",IF(COUNT(O6)=0,"",IF(O6=1,(((10^K4)*('[7]Discharge'!F16^N4))/100),((10^K4)*('[7]Discharge'!F16^N4))))))</f>
        <v>0.058092407159916294</v>
      </c>
      <c r="G18" s="25">
        <f>IF('[7]Discharge'!G16=0,0,IF(TRIM('[7]Discharge'!G16)="","",IF(COUNT(O6)=0,"",IF(O6=1,(((10^K4)*('[7]Discharge'!G16^N4))/100),((10^K4)*('[7]Discharge'!G16^N4))))))</f>
        <v>306.5925995395107</v>
      </c>
      <c r="H18" s="25">
        <f>IF('[7]Discharge'!H16=0,0,IF(TRIM('[7]Discharge'!H16)="","",IF(COUNT(O6)=0,"",IF(O6=1,(((10^K4)*('[7]Discharge'!H16^N4))/100),((10^K4)*('[7]Discharge'!H16^N4))))))</f>
        <v>337.8536736244106</v>
      </c>
      <c r="I18" s="25">
        <f>IF('[7]Discharge'!I16=0,0,IF(TRIM('[7]Discharge'!I16)="","",IF(COUNT(O6)=0,"",IF(O6=1,(((10^K4)*('[7]Discharge'!I16^N4))/100),((10^K4)*('[7]Discharge'!I16^N4))))))</f>
        <v>76.05181082397623</v>
      </c>
      <c r="J18" s="25">
        <f>IF('[7]Discharge'!J16=0,0,IF(TRIM('[7]Discharge'!J16)="","",IF(COUNT(O6)=0,"",IF(O6=1,(((10^K4)*('[7]Discharge'!J16^N4))/100),((10^K4)*('[7]Discharge'!J16^N4))))))</f>
        <v>34.099512962800546</v>
      </c>
      <c r="K18" s="25">
        <f>IF('[7]Discharge'!K16=0,0,IF(TRIM('[7]Discharge'!K16)="","",IF(COUNT(O6)=0,"",IF(O6=1,(((10^K4)*('[7]Discharge'!K16^N4))/100),((10^K4)*('[7]Discharge'!K16^N4))))))</f>
        <v>19.643387374474386</v>
      </c>
      <c r="L18" s="25">
        <f>IF('[7]Discharge'!L16=0,0,IF(TRIM('[7]Discharge'!L16)="","",IF(COUNT(O6)=0,"",IF(O6=1,(((10^K4)*('[7]Discharge'!L16^N4))/100),((10^K4)*('[7]Discharge'!L16^N4))))))</f>
        <v>0.7655101553337199</v>
      </c>
      <c r="M18" s="25">
        <f>IF('[7]Discharge'!M16=0,0,IF(TRIM('[7]Discharge'!M16)="","",IF(COUNT(O6)=0,"",IF(O6=1,(((10^K4)*('[7]Discharge'!M16^N4))/100),((10^K4)*('[7]Discharge'!M16^N4))))))</f>
        <v>1.2418873400651056</v>
      </c>
      <c r="N18" s="25">
        <f>IF('[7]Discharge'!N16=0,0,IF(TRIM('[7]Discharge'!N16)="","",IF(COUNT(O6)=0,"",IF(O6=1,(((10^K4)*('[7]Discharge'!N16^N4))/100),((10^K4)*('[7]Discharge'!N16^N4))))))</f>
        <v>0.7655101553337199</v>
      </c>
      <c r="O18" s="31">
        <f t="shared" si="0"/>
        <v>777.3323923262135</v>
      </c>
      <c r="P18" s="44"/>
      <c r="Q18" s="4"/>
    </row>
    <row r="19" spans="1:17" ht="21.75">
      <c r="A19" s="3"/>
      <c r="B19" s="52">
        <v>9</v>
      </c>
      <c r="C19" s="25">
        <f>IF('[7]Discharge'!C17=0,0,IF(TRIM('[7]Discharge'!C17)="","",IF(COUNT(O6)=0,"",IF(O6=1,(((10^K4)*('[7]Discharge'!C17^N4))/100),((10^K4)*('[7]Discharge'!C17^N4))))))</f>
        <v>0.01657092807328393</v>
      </c>
      <c r="D19" s="25">
        <f>IF('[7]Discharge'!D17=0,0,IF(TRIM('[7]Discharge'!D17)="","",IF(COUNT(O6)=0,"",IF(O6=1,(((10^K4)*('[7]Discharge'!D17^N4))/100),((10^K4)*('[7]Discharge'!D17^N4))))))</f>
        <v>0.12191850753772618</v>
      </c>
      <c r="E19" s="25">
        <f>IF('[7]Discharge'!E17=0,0,IF(TRIM('[7]Discharge'!E17)="","",IF(COUNT(O6)=0,"",IF(O6=1,(((10^K4)*('[7]Discharge'!E17^N4))/100),((10^K4)*('[7]Discharge'!E17^N4))))))</f>
        <v>0.12191850753772618</v>
      </c>
      <c r="F19" s="25">
        <f>IF('[7]Discharge'!F17=0,0,IF(TRIM('[7]Discharge'!F17)="","",IF(COUNT(O6)=0,"",IF(O6=1,(((10^K4)*('[7]Discharge'!F17^N4))/100),((10^K4)*('[7]Discharge'!F17^N4))))))</f>
        <v>0.058092407159916294</v>
      </c>
      <c r="G19" s="25">
        <f>IF('[7]Discharge'!G17=0,0,IF(TRIM('[7]Discharge'!G17)="","",IF(COUNT(O6)=0,"",IF(O6=1,(((10^K4)*('[7]Discharge'!G17^N4))/100),((10^K4)*('[7]Discharge'!G17^N4))))))</f>
        <v>145.26771575412317</v>
      </c>
      <c r="H19" s="25">
        <f>IF('[7]Discharge'!H17=0,0,IF(TRIM('[7]Discharge'!H17)="","",IF(COUNT(O6)=0,"",IF(O6=1,(((10^K4)*('[7]Discharge'!H17^N4))/100),((10^K4)*('[7]Discharge'!H17^N4))))))</f>
        <v>279.3122839571039</v>
      </c>
      <c r="I19" s="25">
        <f>IF('[7]Discharge'!I17=0,0,IF(TRIM('[7]Discharge'!I17)="","",IF(COUNT(O6)=0,"",IF(O6=1,(((10^K4)*('[7]Discharge'!I17^N4))/100),((10^K4)*('[7]Discharge'!I17^N4))))))</f>
        <v>59.99334374743728</v>
      </c>
      <c r="J19" s="25">
        <f>IF('[7]Discharge'!J17=0,0,IF(TRIM('[7]Discharge'!J17)="","",IF(COUNT(O6)=0,"",IF(O6=1,(((10^K4)*('[7]Discharge'!J17^N4))/100),((10^K4)*('[7]Discharge'!J17^N4))))))</f>
        <v>51.583734987758746</v>
      </c>
      <c r="K19" s="25">
        <f>IF('[7]Discharge'!K17=0,0,IF(TRIM('[7]Discharge'!K17)="","",IF(COUNT(O6)=0,"",IF(O6=1,(((10^K4)*('[7]Discharge'!K17^N4))/100),((10^K4)*('[7]Discharge'!K17^N4))))))</f>
        <v>19.643387374474386</v>
      </c>
      <c r="L19" s="25">
        <f>IF('[7]Discharge'!L17=0,0,IF(TRIM('[7]Discharge'!L17)="","",IF(COUNT(O6)=0,"",IF(O6=1,(((10^K4)*('[7]Discharge'!L17^N4))/100),((10^K4)*('[7]Discharge'!L17^N4))))))</f>
        <v>0.7655101553337199</v>
      </c>
      <c r="M19" s="25">
        <f>IF('[7]Discharge'!M17=0,0,IF(TRIM('[7]Discharge'!M17)="","",IF(COUNT(O6)=0,"",IF(O6=1,(((10^K4)*('[7]Discharge'!M17^N4))/100),((10^K4)*('[7]Discharge'!M17^N4))))))</f>
        <v>0.7655101553337199</v>
      </c>
      <c r="N19" s="25">
        <f>IF('[7]Discharge'!N17=0,0,IF(TRIM('[7]Discharge'!N17)="","",IF(COUNT(O6)=0,"",IF(O6=1,(((10^K4)*('[7]Discharge'!N17^N4))/100),((10^K4)*('[7]Discharge'!N17^N4))))))</f>
        <v>0.7655101553337199</v>
      </c>
      <c r="O19" s="31">
        <f t="shared" si="0"/>
        <v>558.4154966372072</v>
      </c>
      <c r="P19" s="44"/>
      <c r="Q19" s="4"/>
    </row>
    <row r="20" spans="1:17" ht="21.75">
      <c r="A20" s="3"/>
      <c r="B20" s="52">
        <v>10</v>
      </c>
      <c r="C20" s="25">
        <f>IF('[7]Discharge'!C18=0,0,IF(TRIM('[7]Discharge'!C18)="","",IF(COUNT(O6)=0,"",IF(O6=1,(((10^K4)*('[7]Discharge'!C18^N4))/100),((10^K4)*('[7]Discharge'!C18^N4))))))</f>
        <v>0.01657092807328393</v>
      </c>
      <c r="D20" s="25">
        <f>IF('[7]Discharge'!D18=0,0,IF(TRIM('[7]Discharge'!D18)="","",IF(COUNT(O6)=0,"",IF(O6=1,(((10^K4)*('[7]Discharge'!D18^N4))/100),((10^K4)*('[7]Discharge'!D18^N4))))))</f>
        <v>0.10698683731244264</v>
      </c>
      <c r="E20" s="25">
        <f>IF('[7]Discharge'!E18=0,0,IF(TRIM('[7]Discharge'!E18)="","",IF(COUNT(O6)=0,"",IF(O6=1,(((10^K4)*('[7]Discharge'!E18^N4))/100),((10^K4)*('[7]Discharge'!E18^N4))))))</f>
        <v>0.12191850753772618</v>
      </c>
      <c r="F20" s="25">
        <f>IF('[7]Discharge'!F18=0,0,IF(TRIM('[7]Discharge'!F18)="","",IF(COUNT(O6)=0,"",IF(O6=1,(((10^K4)*('[7]Discharge'!F18^N4))/100),((10^K4)*('[7]Discharge'!F18^N4))))))</f>
        <v>0.058092407159916294</v>
      </c>
      <c r="G20" s="25">
        <f>IF('[7]Discharge'!G18=0,0,IF(TRIM('[7]Discharge'!G18)="","",IF(COUNT(O6)=0,"",IF(O6=1,(((10^K4)*('[7]Discharge'!G18^N4))/100),((10^K4)*('[7]Discharge'!G18^N4))))))</f>
        <v>80.80825289478257</v>
      </c>
      <c r="H20" s="25">
        <f>IF('[7]Discharge'!H18=0,0,IF(TRIM('[7]Discharge'!H18)="","",IF(COUNT(O6)=0,"",IF(O6=1,(((10^K4)*('[7]Discharge'!H18^N4))/100),((10^K4)*('[7]Discharge'!H18^N4))))))</f>
        <v>259.18288010595717</v>
      </c>
      <c r="I20" s="25">
        <f>IF('[7]Discharge'!I18=0,0,IF(TRIM('[7]Discharge'!I18)="","",IF(COUNT(O6)=0,"",IF(O6=1,(((10^K4)*('[7]Discharge'!I18^N4))/100),((10^K4)*('[7]Discharge'!I18^N4))))))</f>
        <v>53.6629277992983</v>
      </c>
      <c r="J20" s="25">
        <f>IF('[7]Discharge'!J18=0,0,IF(TRIM('[7]Discharge'!J18)="","",IF(COUNT(O6)=0,"",IF(O6=1,(((10^K4)*('[7]Discharge'!J18^N4))/100),((10^K4)*('[7]Discharge'!J18^N4))))))</f>
        <v>184.92206881635286</v>
      </c>
      <c r="K20" s="25">
        <f>IF('[7]Discharge'!K18=0,0,IF(TRIM('[7]Discharge'!K18)="","",IF(COUNT(O6)=0,"",IF(O6=1,(((10^K4)*('[7]Discharge'!K18^N4))/100),((10^K4)*('[7]Discharge'!K18^N4))))))</f>
        <v>19.643387374474386</v>
      </c>
      <c r="L20" s="25">
        <f>IF('[7]Discharge'!L18=0,0,IF(TRIM('[7]Discharge'!L18)="","",IF(COUNT(O6)=0,"",IF(O6=1,(((10^K4)*('[7]Discharge'!L18^N4))/100),((10^K4)*('[7]Discharge'!L18^N4))))))</f>
        <v>0.7655101553337199</v>
      </c>
      <c r="M20" s="25">
        <f>IF('[7]Discharge'!M18=0,0,IF(TRIM('[7]Discharge'!M18)="","",IF(COUNT(O6)=0,"",IF(O6=1,(((10^K4)*('[7]Discharge'!M18^N4))/100),((10^K4)*('[7]Discharge'!M18^N4))))))</f>
        <v>0.7655101553337199</v>
      </c>
      <c r="N20" s="25">
        <f>IF('[7]Discharge'!N18=0,0,IF(TRIM('[7]Discharge'!N18)="","",IF(COUNT(O6)=0,"",IF(O6=1,(((10^K4)*('[7]Discharge'!N18^N4))/100),((10^K4)*('[7]Discharge'!N18^N4))))))</f>
        <v>0.7655101553337199</v>
      </c>
      <c r="O20" s="31">
        <f t="shared" si="0"/>
        <v>600.8196161369498</v>
      </c>
      <c r="P20" s="44"/>
      <c r="Q20" s="4"/>
    </row>
    <row r="21" spans="1:17" ht="21.75">
      <c r="A21" s="3"/>
      <c r="B21" s="5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31"/>
      <c r="P21" s="44"/>
      <c r="Q21" s="4"/>
    </row>
    <row r="22" spans="1:17" ht="21.75">
      <c r="A22" s="3"/>
      <c r="B22" s="52">
        <v>11</v>
      </c>
      <c r="C22" s="25">
        <f>IF('[7]Discharge'!C20=0,0,IF(TRIM('[7]Discharge'!C20)="","",IF(COUNT(O6)=0,"",IF(O6=1,(((10^K4)*('[7]Discharge'!C20^N4))/100),((10^K4)*('[7]Discharge'!C20^N4))))))</f>
        <v>0.01657092807328393</v>
      </c>
      <c r="D22" s="25">
        <f>IF('[7]Discharge'!D20=0,0,IF(TRIM('[7]Discharge'!D20)="","",IF(COUNT(O6)=0,"",IF(O6=1,(((10^K4)*('[7]Discharge'!D20^N4))/100),((10^K4)*('[7]Discharge'!D20^N4))))))</f>
        <v>0.058092407159916294</v>
      </c>
      <c r="E22" s="25">
        <f>IF('[7]Discharge'!E20=0,0,IF(TRIM('[7]Discharge'!E20)="","",IF(COUNT(O6)=0,"",IF(O6=1,(((10^K4)*('[7]Discharge'!E20^N4))/100),((10^K4)*('[7]Discharge'!E20^N4))))))</f>
        <v>0.12191850753772618</v>
      </c>
      <c r="F22" s="25">
        <f>IF('[7]Discharge'!F20=0,0,IF(TRIM('[7]Discharge'!F20)="","",IF(COUNT(O6)=0,"",IF(O6=1,(((10^K4)*('[7]Discharge'!F20^N4))/100),((10^K4)*('[7]Discharge'!F20^N4))))))</f>
        <v>0.058092407159916294</v>
      </c>
      <c r="G22" s="25">
        <f>IF('[7]Discharge'!G20=0,0,IF(TRIM('[7]Discharge'!G20)="","",IF(COUNT(O6)=0,"",IF(O6=1,(((10^K4)*('[7]Discharge'!G20^N4))/100),((10^K4)*('[7]Discharge'!G20^N4))))))</f>
        <v>160.2993107491078</v>
      </c>
      <c r="H22" s="25">
        <f>IF('[7]Discharge'!H20=0,0,IF(TRIM('[7]Discharge'!H20)="","",IF(COUNT(O6)=0,"",IF(O6=1,(((10^K4)*('[7]Discharge'!H20^N4))/100),((10^K4)*('[7]Discharge'!H20^N4))))))</f>
        <v>194.3267657404124</v>
      </c>
      <c r="I22" s="25">
        <f>IF('[7]Discharge'!I20=0,0,IF(TRIM('[7]Discharge'!I20)="","",IF(COUNT(O6)=0,"",IF(O6=1,(((10^K4)*('[7]Discharge'!I20^N4))/100),((10^K4)*('[7]Discharge'!I20^N4))))))</f>
        <v>64.41473235270514</v>
      </c>
      <c r="J22" s="25">
        <f>IF('[7]Discharge'!J20=0,0,IF(TRIM('[7]Discharge'!J20)="","",IF(COUNT(O6)=0,"",IF(O6=1,(((10^K4)*('[7]Discharge'!J20^N4))/100),((10^K4)*('[7]Discharge'!J20^N4))))))</f>
        <v>118.96888930092155</v>
      </c>
      <c r="K22" s="25">
        <f>IF('[7]Discharge'!K20=0,0,IF(TRIM('[7]Discharge'!K20)="","",IF(COUNT(O6)=0,"",IF(O6=1,(((10^K4)*('[7]Discharge'!K20^N4))/100),((10^K4)*('[7]Discharge'!K20^N4))))))</f>
        <v>19.643387374474386</v>
      </c>
      <c r="L22" s="25">
        <f>IF('[7]Discharge'!L20=0,0,IF(TRIM('[7]Discharge'!L20)="","",IF(COUNT(O6)=0,"",IF(O6=1,(((10^K4)*('[7]Discharge'!L20^N4))/100),((10^K4)*('[7]Discharge'!L20^N4))))))</f>
        <v>0.7655101553337199</v>
      </c>
      <c r="M22" s="25">
        <f>IF('[7]Discharge'!M20=0,0,IF(TRIM('[7]Discharge'!M20)="","",IF(COUNT(O6)=0,"",IF(O6=1,(((10^K4)*('[7]Discharge'!M20^N4))/100),((10^K4)*('[7]Discharge'!M20^N4))))))</f>
        <v>0.7655101553337199</v>
      </c>
      <c r="N22" s="25">
        <f>IF('[7]Discharge'!N20=0,0,IF(TRIM('[7]Discharge'!N20)="","",IF(COUNT(O6)=0,"",IF(O6=1,(((10^K4)*('[7]Discharge'!N20^N4))/100),((10^K4)*('[7]Discharge'!N20^N4))))))</f>
        <v>0.7655101553337199</v>
      </c>
      <c r="O22" s="31">
        <f t="shared" si="0"/>
        <v>560.2042902335533</v>
      </c>
      <c r="P22" s="44"/>
      <c r="Q22" s="4"/>
    </row>
    <row r="23" spans="1:17" ht="21.75">
      <c r="A23" s="3"/>
      <c r="B23" s="52">
        <v>12</v>
      </c>
      <c r="C23" s="25">
        <f>IF('[7]Discharge'!C21=0,0,IF(TRIM('[7]Discharge'!C21)="","",IF(COUNT(O6)=0,"",IF(O6=1,(((10^K4)*('[7]Discharge'!C21^N4))/100),((10^K4)*('[7]Discharge'!C21^N4))))))</f>
        <v>0.01657092807328393</v>
      </c>
      <c r="D23" s="25">
        <f>IF('[7]Discharge'!D21=0,0,IF(TRIM('[7]Discharge'!D21)="","",IF(COUNT(O6)=0,"",IF(O6=1,(((10^K4)*('[7]Discharge'!D21^N4))/100),((10^K4)*('[7]Discharge'!D21^N4))))))</f>
        <v>0.058092407159916294</v>
      </c>
      <c r="E23" s="25">
        <f>IF('[7]Discharge'!E21=0,0,IF(TRIM('[7]Discharge'!E21)="","",IF(COUNT(O6)=0,"",IF(O6=1,(((10^K4)*('[7]Discharge'!E21^N4))/100),((10^K4)*('[7]Discharge'!E21^N4))))))</f>
        <v>0.12191850753772618</v>
      </c>
      <c r="F23" s="25">
        <f>IF('[7]Discharge'!F21=0,0,IF(TRIM('[7]Discharge'!F21)="","",IF(COUNT(O6)=0,"",IF(O6=1,(((10^K4)*('[7]Discharge'!F21^N4))/100),((10^K4)*('[7]Discharge'!F21^N4))))))</f>
        <v>0.058092407159916294</v>
      </c>
      <c r="G23" s="25">
        <f>IF('[7]Discharge'!G21=0,0,IF(TRIM('[7]Discharge'!G21)="","",IF(COUNT(O6)=0,"",IF(O6=1,(((10^K4)*('[7]Discharge'!G21^N4))/100),((10^K4)*('[7]Discharge'!G21^N4))))))</f>
        <v>362.56401256918053</v>
      </c>
      <c r="H23" s="25">
        <f>IF('[7]Discharge'!H21=0,0,IF(TRIM('[7]Discharge'!H21)="","",IF(COUNT(O6)=0,"",IF(O6=1,(((10^K4)*('[7]Discharge'!H21^N4))/100),((10^K4)*('[7]Discharge'!H21^N4))))))</f>
        <v>71.3522829205289</v>
      </c>
      <c r="I23" s="25">
        <f>IF('[7]Discharge'!I21=0,0,IF(TRIM('[7]Discharge'!I21)="","",IF(COUNT(O6)=0,"",IF(O6=1,(((10^K4)*('[7]Discharge'!I21^N4))/100),((10^K4)*('[7]Discharge'!I21^N4))))))</f>
        <v>142.29625833377324</v>
      </c>
      <c r="J23" s="25">
        <f>IF('[7]Discharge'!J21=0,0,IF(TRIM('[7]Discharge'!J21)="","",IF(COUNT(O6)=0,"",IF(O6=1,(((10^K4)*('[7]Discharge'!J21^N4))/100),((10^K4)*('[7]Discharge'!J21^N4))))))</f>
        <v>191.18185141437877</v>
      </c>
      <c r="K23" s="25">
        <f>IF('[7]Discharge'!K21=0,0,IF(TRIM('[7]Discharge'!K21)="","",IF(COUNT(O6)=0,"",IF(O6=1,(((10^K4)*('[7]Discharge'!K21^N4))/100),((10^K4)*('[7]Discharge'!K21^N4))))))</f>
        <v>19.643387374474386</v>
      </c>
      <c r="L23" s="25">
        <f>IF('[7]Discharge'!L21=0,0,IF(TRIM('[7]Discharge'!L21)="","",IF(COUNT(O6)=0,"",IF(O6=1,(((10^K4)*('[7]Discharge'!L21^N4))/100),((10^K4)*('[7]Discharge'!L21^N4))))))</f>
        <v>1.313350637954748</v>
      </c>
      <c r="M23" s="25">
        <f>IF('[7]Discharge'!M21=0,0,IF(TRIM('[7]Discharge'!M21)="","",IF(COUNT(O6)=0,"",IF(O6=1,(((10^K4)*('[7]Discharge'!M21^N4))/100),((10^K4)*('[7]Discharge'!M21^N4))))))</f>
        <v>0.7655101553337199</v>
      </c>
      <c r="N23" s="25">
        <f>IF('[7]Discharge'!N21=0,0,IF(TRIM('[7]Discharge'!N21)="","",IF(COUNT(O6)=0,"",IF(O6=1,(((10^K4)*('[7]Discharge'!N21^N4))/100),((10^K4)*('[7]Discharge'!N21^N4))))))</f>
        <v>0.7655101553337199</v>
      </c>
      <c r="O23" s="31">
        <f t="shared" si="0"/>
        <v>790.1368378108888</v>
      </c>
      <c r="P23" s="44"/>
      <c r="Q23" s="4"/>
    </row>
    <row r="24" spans="1:17" ht="21.75">
      <c r="A24" s="3"/>
      <c r="B24" s="52">
        <v>13</v>
      </c>
      <c r="C24" s="25">
        <f>IF('[7]Discharge'!C10=0,0,IF(TRIM('[7]Discharge'!C22)="","",IF(COUNT(O6)=0,"",IF(O6=1,(((10^K4)*('[7]Discharge'!C22^N4))/100),((10^K4)*('[7]Discharge'!C22^N4))))))</f>
        <v>0.01657092807328393</v>
      </c>
      <c r="D24" s="25">
        <f>IF('[7]Discharge'!D22=0,0,IF(TRIM('[7]Discharge'!D22)="","",IF(COUNT(O6)=0,"",IF(O6=1,(((10^K4)*('[7]Discharge'!D22^N4))/100),((10^K4)*('[7]Discharge'!D22^N4))))))</f>
        <v>0.058092407159916294</v>
      </c>
      <c r="E24" s="25">
        <f>IF('[7]Discharge'!E22=0,0,IF(TRIM('[7]Discharge'!E22)="","",IF(COUNT(O6)=0,"",IF(O6=1,(((10^K4)*('[7]Discharge'!E22^N4))/100),((10^K4)*('[7]Discharge'!E22^N4))))))</f>
        <v>0.12191850753772618</v>
      </c>
      <c r="F24" s="25">
        <f>IF('[7]Discharge'!F22=0,0,IF(TRIM('[7]Discharge'!F22)="","",IF(COUNT(O6)=0,"",IF(O6=1,(((10^K4)*('[7]Discharge'!F22^N4))/100),((10^K4)*('[7]Discharge'!F22^N4))))))</f>
        <v>0.05161696237390254</v>
      </c>
      <c r="G24" s="25">
        <f>IF('[7]Discharge'!G22=0,0,IF(TRIM('[7]Discharge'!G22)="","",IF(COUNT(O6)=0,"",IF(O6=1,(((10^K4)*('[7]Discharge'!G22^N4))/100),((10^K4)*('[7]Discharge'!G22^N4))))))</f>
        <v>175.6090720725326</v>
      </c>
      <c r="H24" s="25">
        <f>IF('[7]Discharge'!H22=0,0,IF(TRIM('[7]Discharge'!H22)="","",IF(COUNT(O6)=0,"",IF(O6=1,(((10^K4)*('[7]Discharge'!H22^N4))/100),((10^K4)*('[7]Discharge'!H22^N4))))))</f>
        <v>252.53866804295873</v>
      </c>
      <c r="I24" s="25">
        <f>IF('[7]Discharge'!I22=0,0,IF(TRIM('[7]Discharge'!I22)="","",IF(COUNT(O6)=0,"",IF(O6=1,(((10^K4)*('[7]Discharge'!I22^N4))/100),((10^K4)*('[7]Discharge'!I22^N4))))))</f>
        <v>121.8400249393376</v>
      </c>
      <c r="J24" s="25">
        <f>IF('[7]Discharge'!J22=0,0,IF(TRIM('[7]Discharge'!J22)="","",IF(COUNT(O6)=0,"",IF(O6=1,(((10^K4)*('[7]Discharge'!J22^N4))/100),((10^K4)*('[7]Discharge'!J22^N4))))))</f>
        <v>148.25098465972127</v>
      </c>
      <c r="K24" s="25">
        <f>IF('[7]Discharge'!K22=0,0,IF(TRIM('[7]Discharge'!K22)="","",IF(COUNT(O6)=0,"",IF(O6=1,(((10^K4)*('[7]Discharge'!K22^N4))/100),((10^K4)*('[7]Discharge'!K22^N4))))))</f>
        <v>10.01645427041621</v>
      </c>
      <c r="L24" s="25">
        <f>IF('[7]Discharge'!L22=0,0,IF(TRIM('[7]Discharge'!L22)="","",IF(COUNT(O6)=0,"",IF(O6=1,(((10^K4)*('[7]Discharge'!L22^N4))/100),((10^K4)*('[7]Discharge'!L22^N4))))))</f>
        <v>10.01645427041621</v>
      </c>
      <c r="M24" s="25">
        <f>IF('[7]Discharge'!M22=0,0,IF(TRIM('[7]Discharge'!M22)="","",IF(COUNT(O6)=0,"",IF(O6=1,(((10^K4)*('[7]Discharge'!M22^N4))/100),((10^K4)*('[7]Discharge'!M22^N4))))))</f>
        <v>0.7655101553337199</v>
      </c>
      <c r="N24" s="25">
        <f>IF('[7]Discharge'!N22=0,0,IF(TRIM('[7]Discharge'!N22)="","",IF(COUNT(O6)=0,"",IF(O6=1,(((10^K4)*('[7]Discharge'!N22^N4))/100),((10^K4)*('[7]Discharge'!N22^N4))))))</f>
        <v>0.7655101553337199</v>
      </c>
      <c r="O24" s="31">
        <f t="shared" si="0"/>
        <v>720.0508773711949</v>
      </c>
      <c r="P24" s="44"/>
      <c r="Q24" s="4"/>
    </row>
    <row r="25" spans="1:17" ht="21.75">
      <c r="A25" s="3"/>
      <c r="B25" s="52">
        <v>14</v>
      </c>
      <c r="C25" s="25">
        <f>IF('[7]Discharge'!C10=0,0,IF(TRIM('[7]Discharge'!C23)="","",IF(COUNT(O6)=0,"",IF(O6=1,(((10^K4)*('[7]Discharge'!C23^N4))/100),((10^K4)*('[7]Discharge'!C23^N4))))))</f>
        <v>0.01657092807328393</v>
      </c>
      <c r="D25" s="25">
        <f>IF('[7]Discharge'!D23=0,0,IF(TRIM('[7]Discharge'!D23)="","",IF(COUNT(O6)=0,"",IF(O6=1,(((10^K4)*('[7]Discharge'!D23^N4))/100),((10^K4)*('[7]Discharge'!D23^N4))))))</f>
        <v>0.058092407159916294</v>
      </c>
      <c r="E25" s="25">
        <f>IF('[7]Discharge'!E23=0,0,IF(TRIM('[7]Discharge'!E23)="","",IF(COUNT(O6)=0,"",IF(O6=1,(((10^K4)*('[7]Discharge'!E23^N4))/100),((10^K4)*('[7]Discharge'!E23^N4))))))</f>
        <v>0.12191850753772618</v>
      </c>
      <c r="F25" s="25">
        <f>IF('[7]Discharge'!F23=0,0,IF(TRIM('[7]Discharge'!F23)="","",IF(COUNT(O6)=0,"",IF(O6=1,(((10^K4)*('[7]Discharge'!F23^N4))/100),((10^K4)*('[7]Discharge'!F23^N4))))))</f>
        <v>0.02185321046424745</v>
      </c>
      <c r="G25" s="25">
        <f>IF('[7]Discharge'!G23=0,0,IF(TRIM('[7]Discharge'!G23)="","",IF(COUNT(O6)=0,"",IF(O6=1,(((10^K4)*('[7]Discharge'!G23^N4))/100),((10^K4)*('[7]Discharge'!G23^N4))))))</f>
        <v>49.52064031701103</v>
      </c>
      <c r="H25" s="25">
        <f>IF('[7]Discharge'!H23=0,0,IF(TRIM('[7]Discharge'!H23)="","",IF(COUNT(O6)=0,"",IF(O6=1,(((10^K4)*('[7]Discharge'!H23^N4))/100),((10^K4)*('[7]Discharge'!H23^N4))))))</f>
        <v>166.3907277776475</v>
      </c>
      <c r="I25" s="25">
        <f>IF('[7]Discharge'!I23=0,0,IF(TRIM('[7]Discharge'!I23)="","",IF(COUNT(O6)=0,"",IF(O6=1,(((10^K4)*('[7]Discharge'!I23^N4))/100),((10^K4)*('[7]Discharge'!I23^N4))))))</f>
        <v>130.53162423501993</v>
      </c>
      <c r="J25" s="25">
        <f>IF('[7]Discharge'!J23=0,0,IF(TRIM('[7]Discharge'!J23)="","",IF(COUNT(O6)=0,"",IF(O6=1,(((10^K4)*('[7]Discharge'!J23^N4))/100),((10^K4)*('[7]Discharge'!J23^N4))))))</f>
        <v>110.4363892633205</v>
      </c>
      <c r="K25" s="25">
        <f>IF('[7]Discharge'!K23=0,0,IF(TRIM('[7]Discharge'!K23)="","",IF(COUNT(O6)=0,"",IF(O6=1,(((10^K4)*('[7]Discharge'!K23^N4))/100),((10^K4)*('[7]Discharge'!K23^N4))))))</f>
        <v>2.4248812374929227</v>
      </c>
      <c r="L25" s="25">
        <f>IF('[7]Discharge'!L23=0,0,IF(TRIM('[7]Discharge'!L23)="","",IF(COUNT(O6)=0,"",IF(O6=1,(((10^K4)*('[7]Discharge'!L23^N4))/100),((10^K4)*('[7]Discharge'!L23^N4))))))</f>
        <v>10.01645427041621</v>
      </c>
      <c r="M25" s="25">
        <f>IF('[7]Discharge'!M23=0,0,IF(TRIM('[7]Discharge'!M23)="","",IF(COUNT(O6)=0,"",IF(O6=1,(((10^K4)*('[7]Discharge'!M23^N4))/100),((10^K4)*('[7]Discharge'!M23^N4))))))</f>
        <v>0.7655101553337199</v>
      </c>
      <c r="N25" s="25">
        <f>IF('[7]Discharge'!N23=0,0,IF(TRIM('[7]Discharge'!N23)="","",IF(COUNT(O6)=0,"",IF(O6=1,(((10^K4)*('[7]Discharge'!N23^N4))/100),((10^K4)*('[7]Discharge'!N23^N4))))))</f>
        <v>0.7655101553337199</v>
      </c>
      <c r="O25" s="31">
        <f t="shared" si="0"/>
        <v>471.07017246481075</v>
      </c>
      <c r="P25" s="44"/>
      <c r="Q25" s="4"/>
    </row>
    <row r="26" spans="1:17" ht="21.75">
      <c r="A26" s="3"/>
      <c r="B26" s="52">
        <v>15</v>
      </c>
      <c r="C26" s="25">
        <f>IF('[7]Discharge'!C24=0,0,IF(TRIM('[7]Discharge'!C24)="","",IF(COUNT(O6)=0,"",IF(O6=1,(((10^K4)*('[7]Discharge'!C24^N4))/100),((10^K4)*('[7]Discharge'!C24^N4))))))</f>
        <v>0.01657092807328393</v>
      </c>
      <c r="D26" s="25">
        <f>IF('[7]Discharge'!D24=0,0,IF(TRIM('[7]Discharge'!D24)="","",IF(COUNT(O6)=0,"",IF(O6=1,(((10^K4)*('[7]Discharge'!D24^N4))/100),((10^K4)*('[7]Discharge'!D24^N4))))))</f>
        <v>0.058092407159916294</v>
      </c>
      <c r="E26" s="25">
        <f>IF('[7]Discharge'!E24=0,0,IF(TRIM('[7]Discharge'!E24)="","",IF(COUNT(O6)=0,"",IF(O6=1,(((10^K4)*('[7]Discharge'!E24^N4))/100),((10^K4)*('[7]Discharge'!E24^N4))))))</f>
        <v>0.12191850753772618</v>
      </c>
      <c r="F26" s="25">
        <f>IF('[7]Discharge'!F24=0,0,IF(TRIM('[7]Discharge'!F24)="","",IF(COUNT(O6)=0,"",IF(O6=1,(((10^K4)*('[7]Discharge'!F24^N4))/100),((10^K4)*('[7]Discharge'!F24^N4))))))</f>
        <v>0.01657092807328393</v>
      </c>
      <c r="G26" s="25">
        <f>IF('[7]Discharge'!G24=0,0,IF(TRIM('[7]Discharge'!G24)="","",IF(COUNT(O6)=0,"",IF(O6=1,(((10^K4)*('[7]Discharge'!G24^N4))/100),((10^K4)*('[7]Discharge'!G24^N4))))))</f>
        <v>236.07663533831447</v>
      </c>
      <c r="H26" s="25">
        <f>IF('[7]Discharge'!H24=0,0,IF(TRIM('[7]Discharge'!H24)="","",IF(COUNT(O6)=0,"",IF(O6=1,(((10^K4)*('[7]Discharge'!H24^N4))/100),((10^K4)*('[7]Discharge'!H24^N4))))))</f>
        <v>127.6215767043965</v>
      </c>
      <c r="I26" s="25">
        <f>IF('[7]Discharge'!I24=0,0,IF(TRIM('[7]Discharge'!I24)="","",IF(COUNT(O6)=0,"",IF(O6=1,(((10^K4)*('[7]Discharge'!I24^N4))/100),((10^K4)*('[7]Discharge'!I24^N4))))))</f>
        <v>310.0368234326361</v>
      </c>
      <c r="J26" s="25">
        <f>IF('[7]Discharge'!J24=0,0,IF(TRIM('[7]Discharge'!J24)="","",IF(COUNT(O6)=0,"",IF(O6=1,(((10^K4)*('[7]Discharge'!J24^N4))/100),((10^K4)*('[7]Discharge'!J24^N4))))))</f>
        <v>57.86808728027228</v>
      </c>
      <c r="K26" s="25">
        <f>IF('[7]Discharge'!K24=0,0,IF(TRIM('[7]Discharge'!K24)="","",IF(COUNT(O6)=0,"",IF(O6=1,(((10^K4)*('[7]Discharge'!K24^N4))/100),((10^K4)*('[7]Discharge'!K24^N4))))))</f>
        <v>2.4248812374929227</v>
      </c>
      <c r="L26" s="25">
        <f>IF('[7]Discharge'!L24=0,0,IF(TRIM('[7]Discharge'!L24)="","",IF(COUNT(O6)=0,"",IF(O6=1,(((10^K4)*('[7]Discharge'!L24^N4))/100),((10^K4)*('[7]Discharge'!L24^N4))))))</f>
        <v>8.273704265872254</v>
      </c>
      <c r="M26" s="25">
        <f>IF('[7]Discharge'!M24=0,0,IF(TRIM('[7]Discharge'!M24)="","",IF(COUNT(O6)=0,"",IF(O6=1,(((10^K4)*('[7]Discharge'!M24^N4))/100),((10^K4)*('[7]Discharge'!M24^N4))))))</f>
        <v>0.7655101553337199</v>
      </c>
      <c r="N26" s="25">
        <f>IF('[7]Discharge'!N24=0,0,IF(TRIM('[7]Discharge'!N24)="","",IF(COUNT(O6)=0,"",IF(O6=1,(((10^K4)*('[7]Discharge'!N24^N4))/100),((10^K4)*('[7]Discharge'!N24^N4))))))</f>
        <v>0.7655101553337199</v>
      </c>
      <c r="O26" s="31">
        <f t="shared" si="0"/>
        <v>744.045881340496</v>
      </c>
      <c r="P26" s="44"/>
      <c r="Q26" s="4"/>
    </row>
    <row r="27" spans="1:17" ht="21.75">
      <c r="A27" s="3"/>
      <c r="B27" s="52">
        <v>16</v>
      </c>
      <c r="C27" s="25">
        <f>IF('[7]Discharge'!C25=0,0,IF(TRIM('[7]Discharge'!C25)="","",IF(COUNT(O6)=0,"",IF(O6=1,(((10^K4)*('[7]Discharge'!C25^N4))/100),((10^K4)*('[7]Discharge'!C25^N4))))))</f>
        <v>0.01657092807328393</v>
      </c>
      <c r="D27" s="25">
        <f>IF('[7]Discharge'!D25=0,0,IF(TRIM('[7]Discharge'!D25)="","",IF(COUNT(O6)=0,"",IF(O6=1,(((10^K4)*('[7]Discharge'!D25^N4))/100),((10^K4)*('[7]Discharge'!D25^N4))))))</f>
        <v>57.86808728027228</v>
      </c>
      <c r="E27" s="25">
        <f>IF('[7]Discharge'!E25=0,0,IF(TRIM('[7]Discharge'!E25)="","",IF(COUNT(O6)=0,"",IF(O6=1,(((10^K4)*('[7]Discharge'!E25^N4))/100),((10^K4)*('[7]Discharge'!E25^N4))))))</f>
        <v>0.12191850753772618</v>
      </c>
      <c r="F27" s="25">
        <f>IF('[7]Discharge'!F25=0,0,IF(TRIM('[7]Discharge'!F25)="","",IF(COUNT(O6)=0,"",IF(O6=1,(((10^K4)*('[7]Discharge'!F25^N4))/100),((10^K4)*('[7]Discharge'!F25^N4))))))</f>
        <v>0.01657092807328393</v>
      </c>
      <c r="G27" s="25">
        <f>IF('[7]Discharge'!G25=0,0,IF(TRIM('[7]Discharge'!G25)="","",IF(COUNT(O6)=0,"",IF(O6=1,(((10^K4)*('[7]Discharge'!G25^N4))/100),((10^K4)*('[7]Discharge'!G25^N4))))))</f>
        <v>160.2993107491078</v>
      </c>
      <c r="H27" s="25">
        <f>IF('[7]Discharge'!H25=0,0,IF(TRIM('[7]Discharge'!H25)="","",IF(COUNT(O6)=0,"",IF(O6=1,(((10^K4)*('[7]Discharge'!H25^N4))/100),((10^K4)*('[7]Discharge'!H25^N4))))))</f>
        <v>127.6215767043965</v>
      </c>
      <c r="I27" s="25">
        <f>IF('[7]Discharge'!I25=0,0,IF(TRIM('[7]Discharge'!I25)="","",IF(COUNT(O6)=0,"",IF(O6=1,(((10^K4)*('[7]Discharge'!I25^N4))/100),((10^K4)*('[7]Discharge'!I25^N4))))))</f>
        <v>512.3956352720548</v>
      </c>
      <c r="J27" s="25">
        <f>IF('[7]Discharge'!J25=0,0,IF(TRIM('[7]Discharge'!J25)="","",IF(COUNT(O6)=0,"",IF(O6=1,(((10^K4)*('[7]Discharge'!J25^N4))/100),((10^K4)*('[7]Discharge'!J25^N4))))))</f>
        <v>55.75783343310692</v>
      </c>
      <c r="K27" s="25">
        <f>IF('[7]Discharge'!K25=0,0,IF(TRIM('[7]Discharge'!K25)="","",IF(COUNT(O6)=0,"",IF(O6=1,(((10^K4)*('[7]Discharge'!K25^N4))/100),((10^K4)*('[7]Discharge'!K25^N4))))))</f>
        <v>2.4248812374929227</v>
      </c>
      <c r="L27" s="25">
        <f>IF('[7]Discharge'!L25=0,0,IF(TRIM('[7]Discharge'!L25)="","",IF(COUNT(O6)=0,"",IF(O6=1,(((10^K4)*('[7]Discharge'!L25^N4))/100),((10^K4)*('[7]Discharge'!L25^N4))))))</f>
        <v>8.273704265872254</v>
      </c>
      <c r="M27" s="25">
        <f>IF('[7]Discharge'!M25=0,0,IF(TRIM('[7]Discharge'!M25)="","",IF(COUNT(O6)=0,"",IF(O6=1,(((10^K4)*('[7]Discharge'!M25^N4))/100),((10^K4)*('[7]Discharge'!M25^N4))))))</f>
        <v>0.7655101553337199</v>
      </c>
      <c r="N27" s="25">
        <f>IF('[7]Discharge'!N25=0,0,IF(TRIM('[7]Discharge'!N25)="","",IF(COUNT(O6)=0,"",IF(O6=1,(((10^K4)*('[7]Discharge'!N25^N4))/100),((10^K4)*('[7]Discharge'!N25^N4))))))</f>
        <v>0.7655101553337199</v>
      </c>
      <c r="O27" s="31">
        <f t="shared" si="0"/>
        <v>926.3271096166552</v>
      </c>
      <c r="P27" s="44"/>
      <c r="Q27" s="4"/>
    </row>
    <row r="28" spans="1:17" ht="21.75">
      <c r="A28" s="3"/>
      <c r="B28" s="52">
        <v>17</v>
      </c>
      <c r="C28" s="25">
        <f>IF('[7]Discharge'!C26=0,0,IF(TRIM('[7]Discharge'!C26)="","",IF(COUNT(O6)=0,"",IF(O6=1,(((10^K4)*('[7]Discharge'!C26^N4))/100),((10^K4)*('[7]Discharge'!C26^N4))))))</f>
        <v>0.01657092807328393</v>
      </c>
      <c r="D28" s="25">
        <f>IF('[7]Discharge'!D26=0,0,IF(TRIM('[7]Discharge'!D26)="","",IF(COUNT(O6)=0,"",IF(O6=1,(((10^K4)*('[7]Discharge'!D26^N4))/100),((10^K4)*('[7]Discharge'!D26^N4))))))</f>
        <v>110.4363892633205</v>
      </c>
      <c r="E28" s="25">
        <f>IF('[7]Discharge'!E26=0,0,IF(TRIM('[7]Discharge'!E26)="","",IF(COUNT(O6)=0,"",IF(O6=1,(((10^K4)*('[7]Discharge'!E26^N4))/100),((10^K4)*('[7]Discharge'!E26^N4))))))</f>
        <v>0.12191850753772618</v>
      </c>
      <c r="F28" s="25">
        <f>IF('[7]Discharge'!F26=0,0,IF(TRIM('[7]Discharge'!F26)="","",IF(COUNT(O6)=0,"",IF(O6=1,(((10^K4)*('[7]Discharge'!F26^N4))/100),((10^K4)*('[7]Discharge'!F26^N4))))))</f>
        <v>0.01657092807328393</v>
      </c>
      <c r="G28" s="25">
        <f>IF('[7]Discharge'!G26=0,0,IF(TRIM('[7]Discharge'!G26)="","",IF(COUNT(O6)=0,"",IF(O6=1,(((10^K4)*('[7]Discharge'!G26^N4))/100),((10^K4)*('[7]Discharge'!G26^N4))))))</f>
        <v>236.07663533831447</v>
      </c>
      <c r="H28" s="25">
        <f>IF('[7]Discharge'!H26=0,0,IF(TRIM('[7]Discharge'!H26)="","",IF(COUNT(O6)=0,"",IF(O6=1,(((10^K4)*('[7]Discharge'!H26^N4))/100),((10^K4)*('[7]Discharge'!H26^N4))))))</f>
        <v>102.86452754603977</v>
      </c>
      <c r="I28" s="25">
        <f>IF('[7]Discharge'!I26=0,0,IF(TRIM('[7]Discharge'!I26)="","",IF(COUNT(O6)=0,"",IF(O6=1,(((10^K4)*('[7]Discharge'!I26^N4))/100),((10^K4)*('[7]Discharge'!I26^N4))))))</f>
        <v>504.04874043702796</v>
      </c>
      <c r="J28" s="25">
        <f>IF('[7]Discharge'!J26=0,0,IF(TRIM('[7]Discharge'!J26)="","",IF(COUNT(O6)=0,"",IF(O6=1,(((10^K4)*('[7]Discharge'!J26^N4))/100),((10^K4)*('[7]Discharge'!J26^N4))))))</f>
        <v>49.52064031701103</v>
      </c>
      <c r="K28" s="25">
        <f>IF('[7]Discharge'!K26=0,0,IF(TRIM('[7]Discharge'!K26)="","",IF(COUNT(O6)=0,"",IF(O6=1,(((10^K4)*('[7]Discharge'!K26^N4))/100),((10^K4)*('[7]Discharge'!K26^N4))))))</f>
        <v>2.4248812374929227</v>
      </c>
      <c r="L28" s="25">
        <f>IF('[7]Discharge'!L26=0,0,IF(TRIM('[7]Discharge'!L26)="","",IF(COUNT(O6)=0,"",IF(O6=1,(((10^K4)*('[7]Discharge'!L26^N4))/100),((10^K4)*('[7]Discharge'!L26^N4))))))</f>
        <v>7.427491748023525</v>
      </c>
      <c r="M28" s="25">
        <f>IF('[7]Discharge'!M26=0,0,IF(TRIM('[7]Discharge'!M26)="","",IF(COUNT(O6)=0,"",IF(O6=1,(((10^K4)*('[7]Discharge'!M26^N4))/100),((10^K4)*('[7]Discharge'!M26^N4))))))</f>
        <v>0.7655101553337199</v>
      </c>
      <c r="N28" s="25">
        <f>IF('[7]Discharge'!N26=0,0,IF(TRIM('[7]Discharge'!N26)="","",IF(COUNT(O6)=0,"",IF(O6=1,(((10^K4)*('[7]Discharge'!N26^N4))/100),((10^K4)*('[7]Discharge'!N26^N4))))))</f>
        <v>0.7655101553337199</v>
      </c>
      <c r="O28" s="31">
        <f t="shared" si="0"/>
        <v>1014.4853865615819</v>
      </c>
      <c r="P28" s="44"/>
      <c r="Q28" s="4"/>
    </row>
    <row r="29" spans="1:17" ht="21.75">
      <c r="A29" s="3"/>
      <c r="B29" s="52">
        <v>18</v>
      </c>
      <c r="C29" s="25">
        <f>IF('[7]Discharge'!C27=0,0,IF(TRIM('[7]Discharge'!C27)="","",IF(COUNT(O6)=0,"",IF(O6=1,(((10^K4)*('[7]Discharge'!C27^N4))/100),((10^K4)*('[7]Discharge'!C27^N4))))))</f>
        <v>0.01657092807328393</v>
      </c>
      <c r="D29" s="25">
        <f>IF('[7]Discharge'!D27=0,0,IF(TRIM('[7]Discharge'!D27)="","",IF(COUNT(O6)=0,"",IF(O6=1,(((10^K4)*('[7]Discharge'!D27^N4))/100),((10^K4)*('[7]Discharge'!D27^N4))))))</f>
        <v>85.61953041181425</v>
      </c>
      <c r="E29" s="25">
        <f>IF('[7]Discharge'!E27=0,0,IF(TRIM('[7]Discharge'!E27)="","",IF(COUNT(O6)=0,"",IF(O6=1,(((10^K4)*('[7]Discharge'!E27^N4))/100),((10^K4)*('[7]Discharge'!E27^N4))))))</f>
        <v>0.12191850753772618</v>
      </c>
      <c r="F29" s="25">
        <f>IF('[7]Discharge'!F27=0,0,IF(TRIM('[7]Discharge'!F27)="","",IF(COUNT(O6)=0,"",IF(O6=1,(((10^K4)*('[7]Discharge'!F27^N4))/100),((10^K4)*('[7]Discharge'!F27^N4))))))</f>
        <v>0.01657092807328393</v>
      </c>
      <c r="G29" s="25">
        <f>IF('[7]Discharge'!G27=0,0,IF(TRIM('[7]Discharge'!G27)="","",IF(COUNT(O6)=0,"",IF(O6=1,(((10^K4)*('[7]Discharge'!G27^N4))/100),((10^K4)*('[7]Discharge'!G27^N4))))))</f>
        <v>303.1558482854046</v>
      </c>
      <c r="H29" s="25">
        <f>IF('[7]Discharge'!H27=0,0,IF(TRIM('[7]Discharge'!H27)="","",IF(COUNT(O6)=0,"",IF(O6=1,(((10^K4)*('[7]Discharge'!H27^N4))/100),((10^K4)*('[7]Discharge'!H27^N4))))))</f>
        <v>102.86452754603977</v>
      </c>
      <c r="I29" s="25">
        <f>IF('[7]Discharge'!I27=0,0,IF(TRIM('[7]Discharge'!I27)="","",IF(COUNT(O6)=0,"",IF(O6=1,(((10^K4)*('[7]Discharge'!I27^N4))/100),((10^K4)*('[7]Discharge'!I27^N4))))))</f>
        <v>306.5925995395107</v>
      </c>
      <c r="J29" s="25">
        <f>IF('[7]Discharge'!J27=0,0,IF(TRIM('[7]Discharge'!J27)="","",IF(COUNT(O6)=0,"",IF(O6=1,(((10^K4)*('[7]Discharge'!J27^N4))/100),((10^K4)*('[7]Discharge'!J27^N4))))))</f>
        <v>35.90789705959286</v>
      </c>
      <c r="K29" s="25">
        <f>IF('[7]Discharge'!K27=0,0,IF(TRIM('[7]Discharge'!K27)="","",IF(COUNT(O6)=0,"",IF(O6=1,(((10^K4)*('[7]Discharge'!K27^N4))/100),((10^K4)*('[7]Discharge'!K27^N4))))))</f>
        <v>2.79407496308771</v>
      </c>
      <c r="L29" s="25">
        <f>IF('[7]Discharge'!L27=0,0,IF(TRIM('[7]Discharge'!L27)="","",IF(COUNT(O6)=0,"",IF(O6=1,(((10^K4)*('[7]Discharge'!L27^N4))/100),((10^K4)*('[7]Discharge'!L27^N4))))))</f>
        <v>2.5468158514736</v>
      </c>
      <c r="M29" s="25">
        <f>IF('[7]Discharge'!M27=0,0,IF(TRIM('[7]Discharge'!M27)="","",IF(COUNT(O6)=0,"",IF(O6=1,(((10^K4)*('[7]Discharge'!M27^N4))/100),((10^K4)*('[7]Discharge'!M27^N4))))))</f>
        <v>0.7655101553337199</v>
      </c>
      <c r="N29" s="25">
        <f>IF('[7]Discharge'!N27=0,0,IF(TRIM('[7]Discharge'!N27)="","",IF(COUNT(O6)=0,"",IF(O6=1,(((10^K4)*('[7]Discharge'!N27^N4))/100),((10^K4)*('[7]Discharge'!N27^N4))))))</f>
        <v>0.7655101553337199</v>
      </c>
      <c r="O29" s="31">
        <f t="shared" si="0"/>
        <v>841.1673743312751</v>
      </c>
      <c r="P29" s="44"/>
      <c r="Q29" s="4"/>
    </row>
    <row r="30" spans="1:17" ht="21.75">
      <c r="A30" s="3"/>
      <c r="B30" s="52">
        <v>19</v>
      </c>
      <c r="C30" s="25">
        <f>IF('[7]Discharge'!C28=0,0,IF(TRIM('[7]Discharge'!C28)="","",IF(COUNT(O6)=0,"",IF(O6=1,(((10^K4)*('[7]Discharge'!C28^N4))/100),((10^K4)*('[7]Discharge'!C28^N4))))))</f>
        <v>0.05161696237390254</v>
      </c>
      <c r="D30" s="25">
        <f>IF('[7]Discharge'!D28=0,0,IF(TRIM('[7]Discharge'!D28)="","",IF(COUNT(O6)=0,"",IF(O6=1,(((10^K4)*('[7]Discharge'!D28^N4))/100),((10^K4)*('[7]Discharge'!D28^N4))))))</f>
        <v>2.5468158514736</v>
      </c>
      <c r="E30" s="25">
        <f>IF('[7]Discharge'!E28=0,0,IF('[7]Discharge'!E28=0,0,IF(TRIM('[7]Discharge'!E28)="","",IF(COUNT(O6)=0,"",IF(O6=1,(((10^K4)*('[7]Discharge'!E28^N4))/100),((10^K4)*('[7]Discharge'!E28^N4)))))))</f>
        <v>0.12191850753772618</v>
      </c>
      <c r="F30" s="25">
        <f>IF('[7]Discharge'!F28=0,0,IF(TRIM('[7]Discharge'!F28)="","",IF(COUNT(O6)=0,"",IF(O6=1,(((10^K4)*('[7]Discharge'!F28^N4))/100),((10^K4)*('[7]Discharge'!F28^N4))))))</f>
        <v>0.01657092807328393</v>
      </c>
      <c r="G30" s="25">
        <f>IF('[7]Discharge'!G28=0,0,IF(TRIM('[7]Discharge'!G28)="","",IF(COUNT(O6)=0,"",IF(O6=1,(((10^K4)*('[7]Discharge'!G28^N4))/100),((10^K4)*('[7]Discharge'!G28^N4))))))</f>
        <v>316.94748597130746</v>
      </c>
      <c r="H30" s="25">
        <f>IF('[7]Discharge'!H28=0,0,IF(TRIM('[7]Discharge'!H28)="","",IF(COUNT(O6)=0,"",IF(O6=1,(((10^K4)*('[7]Discharge'!H28^N4))/100),((10^K4)*('[7]Discharge'!H28^N4))))))</f>
        <v>142.29625833377324</v>
      </c>
      <c r="I30" s="25">
        <f>IF('[7]Discharge'!I28=0,0,IF(TRIM('[7]Discharge'!I28)="","",IF(COUNT(O6)=0,"",IF(O6=1,(((10^K4)*('[7]Discharge'!I28^N4))/100),((10^K4)*('[7]Discharge'!I28^N4))))))</f>
        <v>207.00428461234864</v>
      </c>
      <c r="J30" s="25">
        <f>IF('[7]Discharge'!J28=0,0,IF(TRIM('[7]Discharge'!J28)="","",IF(COUNT(O6)=0,"",IF(O6=1,(((10^K4)*('[7]Discharge'!J28^N4))/100),((10^K4)*('[7]Discharge'!J28^N4))))))</f>
        <v>35.90789705959286</v>
      </c>
      <c r="K30" s="25">
        <f>IF('[7]Discharge'!K28=0,0,IF(TRIM('[7]Discharge'!K28)="","",IF(COUNT(O6)=0,"",IF(O6=1,(((10^K4)*('[7]Discharge'!K28^N4))/100),((10^K4)*('[7]Discharge'!K28^N4))))))</f>
        <v>2.4248812374929227</v>
      </c>
      <c r="L30" s="25">
        <f>IF('[7]Discharge'!L28=0,0,IF(TRIM('[7]Discharge'!L28)="","",IF(COUNT(O6)=0,"",IF(O6=1,(((10^K4)*('[7]Discharge'!L28^N4))/100),((10^K4)*('[7]Discharge'!L28^N4))))))</f>
        <v>0.7655101553337199</v>
      </c>
      <c r="M30" s="25">
        <f>IF('[7]Discharge'!M28=0,0,IF(TRIM('[7]Discharge'!M28)="","",IF(COUNT(O6)=0,"",IF(O6=1,(((10^K4)*('[7]Discharge'!M28^N4))/100),((10^K4)*('[7]Discharge'!M28^N4))))))</f>
        <v>0.7655101553337199</v>
      </c>
      <c r="N30" s="25">
        <f>IF('[7]Discharge'!N28=0,0,IF(TRIM('[7]Discharge'!N28)="","",IF(COUNT(O6)=0,"",IF(O6=1,(((10^K4)*('[7]Discharge'!N28^N4))/100),((10^K4)*('[7]Discharge'!N28^N4))))))</f>
        <v>0.7655101553337199</v>
      </c>
      <c r="O30" s="31">
        <f t="shared" si="0"/>
        <v>709.6142599299748</v>
      </c>
      <c r="P30" s="44"/>
      <c r="Q30" s="4"/>
    </row>
    <row r="31" spans="1:17" ht="21.75">
      <c r="A31" s="3"/>
      <c r="B31" s="52">
        <v>20</v>
      </c>
      <c r="C31" s="25">
        <f>IF('[7]Discharge'!C29=0,0,IF(TRIM('[7]Discharge'!C29)="","",IF(COUNT(O6)=0,"",IF(O6=1,(((10^K4)*('[7]Discharge'!C29^N4))/100),((10^K4)*('[7]Discharge'!C29^N4))))))</f>
        <v>0.5763867817708803</v>
      </c>
      <c r="D31" s="25">
        <f>IF('[7]Discharge'!D29=0,0,IF(TRIM('[7]Discharge'!D29)="","",IF(COUNT(O6)=0,"",IF(O6=1,(((10^K4)*('[7]Discharge'!D29^N4))/100),((10^K4)*('[7]Discharge'!D29^N4))))))</f>
        <v>2.4248812374929227</v>
      </c>
      <c r="E31" s="25">
        <f>IF('[7]Discharge'!E29=0,0,IF(TRIM('[7]Discharge'!E29)="","",IF(COUNT(O6)=0,"",IF(O6=1,(((10^K4)*('[7]Discharge'!E29^N4))/100),((10^K4)*('[7]Discharge'!E29^N4))))))</f>
        <v>0.12191850753772618</v>
      </c>
      <c r="F31" s="25">
        <f>IF('[7]Discharge'!F29=0,0,IF(TRIM('[7]Discharge'!F29)="","",IF(COUNT(O6)=0,"",IF(O6=1,(((10^K4)*('[7]Discharge'!F29^N4))/100),((10^K4)*('[7]Discharge'!F29^N4))))))</f>
        <v>0.01657092807328393</v>
      </c>
      <c r="G31" s="25">
        <f>IF('[7]Discharge'!G29=0,0,IF(TRIM('[7]Discharge'!G29)="","",IF(COUNT(O6)=0,"",IF(O6=1,(((10^K4)*('[7]Discharge'!G29^N4))/100),((10^K4)*('[7]Discharge'!G29^N4))))))</f>
        <v>289.4846185724821</v>
      </c>
      <c r="H31" s="25">
        <f>IF('[7]Discharge'!H29=0,0,IF(TRIM('[7]Discharge'!H29)="","",IF(COUNT(O6)=0,"",IF(O6=1,(((10^K4)*('[7]Discharge'!H29^N4))/100),((10^K4)*('[7]Discharge'!H29^N4))))))</f>
        <v>351.9325776551793</v>
      </c>
      <c r="I31" s="25">
        <f>IF('[7]Discharge'!I29=0,0,IF(TRIM('[7]Discharge'!I29)="","",IF(COUNT(O6)=0,"",IF(O6=1,(((10^K4)*('[7]Discharge'!I29^N4))/100),((10^K4)*('[7]Discharge'!I29^N4))))))</f>
        <v>169.4528008714525</v>
      </c>
      <c r="J31" s="25">
        <f>IF('[7]Discharge'!J29=0,0,IF(TRIM('[7]Discharge'!J29)="","",IF(COUNT(O6)=0,"",IF(O6=1,(((10^K4)*('[7]Discharge'!J29^N4))/100),((10^K4)*('[7]Discharge'!J29^N4))))))</f>
        <v>35.90789705959286</v>
      </c>
      <c r="K31" s="25">
        <f>IF('[7]Discharge'!K29=0,0,IF(TRIM('[7]Discharge'!K29)="","",IF(COUNT(O6)=0,"",IF(O6=1,(((10^K4)*('[7]Discharge'!K29^N4))/100),((10^K4)*('[7]Discharge'!K29^N4))))))</f>
        <v>2.4248812374929227</v>
      </c>
      <c r="L31" s="25">
        <f>IF('[7]Discharge'!L29=0,0,IF(TRIM('[7]Discharge'!L29)="","",IF(COUNT(O6)=0,"",IF(O6=1,(((10^K4)*('[7]Discharge'!L29^N4))/100),((10^K4)*('[7]Discharge'!L29^N4))))))</f>
        <v>0.7655101553337199</v>
      </c>
      <c r="M31" s="25">
        <f>IF('[7]Discharge'!M29=0,0,IF(TRIM('[7]Discharge'!M29)="","",IF(COUNT(O6)=0,"",IF(O6=1,(((10^K4)*('[7]Discharge'!M29^N4))/100),((10^K4)*('[7]Discharge'!M29^N4))))))</f>
        <v>0.7655101553337199</v>
      </c>
      <c r="N31" s="25">
        <f>IF('[7]Discharge'!N29=0,0,IF(TRIM('[7]Discharge'!N29)="","",IF(COUNT(O6)=0,"",IF(O6=1,(((10^K4)*('[7]Discharge'!N29^N4))/100),((10^K4)*('[7]Discharge'!N29^N4))))))</f>
        <v>0.7655101553337199</v>
      </c>
      <c r="O31" s="31">
        <f t="shared" si="0"/>
        <v>854.6390633170756</v>
      </c>
      <c r="P31" s="44"/>
      <c r="Q31" s="4"/>
    </row>
    <row r="32" spans="1:17" ht="21.75">
      <c r="A32" s="3"/>
      <c r="B32" s="52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31"/>
      <c r="P32" s="44"/>
      <c r="Q32" s="4"/>
    </row>
    <row r="33" spans="1:17" ht="21.75">
      <c r="A33" s="3"/>
      <c r="B33" s="52">
        <v>21</v>
      </c>
      <c r="C33" s="25">
        <f>IF('[7]Discharge'!C31=0,0,IF(TRIM('[7]Discharge'!C31)="","",IF(COUNT(O6)=0,"",IF(O6=1,(((10^K4)*('[7]Discharge'!C31^N4))/100),((10^K4)*('[7]Discharge'!C31^N4))))))</f>
        <v>0.6591583384473322</v>
      </c>
      <c r="D33" s="25">
        <f>IF('[7]Discharge'!D31=0,0,IF(TRIM('[7]Discharge'!D31)="","",IF(COUNT(O6)=0,"",IF(O6=1,(((10^K4)*('[7]Discharge'!D31^N4))/100),((10^K4)*('[7]Discharge'!D31^N4))))))</f>
        <v>0.2702241147688023</v>
      </c>
      <c r="E33" s="25">
        <f>IF('[7]Discharge'!E31=0,0,IF(TRIM('[7]Discharge'!E31)="","",IF(COUNT(O6)=0,"",IF(O6=1,(((10^K4)*('[7]Discharge'!E31^N4))/100),((10^K4)*('[7]Discharge'!E31^N4))))))</f>
        <v>0.12191850753772618</v>
      </c>
      <c r="F33" s="25">
        <f>IF('[7]Discharge'!F31=0,0,IF(TRIM('[7]Discharge'!F31)="","",IF(COUNT(O6)=0,"",IF(O6=1,(((10^K4)*('[7]Discharge'!F31^N4))/100),((10^K4)*('[7]Discharge'!F31^N4))))))</f>
        <v>0.01657092807328393</v>
      </c>
      <c r="G33" s="25">
        <f>IF('[7]Discharge'!G31=0,0,IF(TRIM('[7]Discharge'!G31)="","",IF(COUNT(O6)=0,"",IF(O6=1,(((10^K4)*('[7]Discharge'!G31^N4))/100),((10^K4)*('[7]Discharge'!G31^N4))))))</f>
        <v>130.53162423501993</v>
      </c>
      <c r="H33" s="25">
        <f>IF('[7]Discharge'!H31=0,0,IF(TRIM('[7]Discharge'!H31)="","",IF(COUNT(O6)=0,"",IF(O6=1,(((10^K4)*('[7]Discharge'!H31^N4))/100),((10^K4)*('[7]Discharge'!H31^N4))))))</f>
        <v>573.6843829546577</v>
      </c>
      <c r="I33" s="25">
        <f>IF('[7]Discharge'!I31=0,0,IF(TRIM('[7]Discharge'!I31)="","",IF(COUNT(O6)=0,"",IF(O6=1,(((10^K4)*('[7]Discharge'!I31^N4))/100),((10^K4)*('[7]Discharge'!I31^N4))))))</f>
        <v>102.86452754603977</v>
      </c>
      <c r="J33" s="25">
        <f>IF('[7]Discharge'!J31=0,0,IF(TRIM('[7]Discharge'!J31)="","",IF(COUNT(O6)=0,"",IF(O6=1,(((10^K4)*('[7]Discharge'!J31^N4))/100),((10^K4)*('[7]Discharge'!J31^N4))))))</f>
        <v>28.787159532760942</v>
      </c>
      <c r="K33" s="25">
        <f>IF('[7]Discharge'!K31=0,0,IF(TRIM('[7]Discharge'!K31)="","",IF(COUNT(O6)=0,"",IF(O6=1,(((10^K4)*('[7]Discharge'!K31^N4))/100),((10^K4)*('[7]Discharge'!K31^N4))))))</f>
        <v>2.066283803388119</v>
      </c>
      <c r="L33" s="25">
        <f>IF('[7]Discharge'!L31=0,0,IF(TRIM('[7]Discharge'!L31)="","",IF(COUNT(O6)=0,"",IF(O6=1,(((10^K4)*('[7]Discharge'!L31^N4))/100),((10^K4)*('[7]Discharge'!L31^N4))))))</f>
        <v>1.0323400852622708</v>
      </c>
      <c r="M33" s="25">
        <f>IF('[7]Discharge'!M31=0,0,IF(TRIM('[7]Discharge'!M31)="","",IF(COUNT(O6)=0,"",IF(O6=1,(((10^K4)*('[7]Discharge'!M31^N4))/100),((10^K4)*('[7]Discharge'!M31^N4))))))</f>
        <v>0.7655101553337199</v>
      </c>
      <c r="N33" s="25">
        <f>IF('[7]Discharge'!N31=0,0,IF(TRIM('[7]Discharge'!N31)="","",IF(COUNT(O6)=0,"",IF(O6=1,(((10^K4)*('[7]Discharge'!N31^N4))/100),((10^K4)*('[7]Discharge'!N31^N4))))))</f>
        <v>0.7655101553337199</v>
      </c>
      <c r="O33" s="31">
        <f t="shared" si="0"/>
        <v>841.5652103566233</v>
      </c>
      <c r="P33" s="44"/>
      <c r="Q33" s="4"/>
    </row>
    <row r="34" spans="1:17" ht="21.75">
      <c r="A34" s="3"/>
      <c r="B34" s="52">
        <v>22</v>
      </c>
      <c r="C34" s="25">
        <f>IF('[7]Discharge'!C32=0,0,IF(TRIM('[7]Discharge'!C32)="","",IF(COUNT(O6)=0,"",IF(O6=1,(((10^K4)*('[7]Discharge'!C32^N4))/100),((10^K4)*('[7]Discharge'!C32^N4))))))</f>
        <v>0.6591583384473322</v>
      </c>
      <c r="D34" s="25">
        <f>IF('[7]Discharge'!D32=0,0,IF(TRIM('[7]Discharge'!D32)="","",IF(COUNT(O6)=0,"",IF(O6=1,(((10^K4)*('[7]Discharge'!D32^N4))/100),((10^K4)*('[7]Discharge'!D32^N4))))))</f>
        <v>1.4585353858149919</v>
      </c>
      <c r="E34" s="25">
        <f>IF('[7]Discharge'!E32=0,0,IF(TRIM('[7]Discharge'!E32)="","",IF(COUNT(O6)=0,"",IF(O6=1,(((10^K4)*('[7]Discharge'!E32^N4))/100),((10^K4)*('[7]Discharge'!E32^N4))))))</f>
        <v>0.12191850753772618</v>
      </c>
      <c r="F34" s="25">
        <f>IF('[7]Discharge'!F32=0,0,IF(TRIM('[7]Discharge'!F32)="","",IF(COUNT(O6)=0,"",IF(O6=1,(((10^K4)*('[7]Discharge'!F32^N4))/100),((10^K4)*('[7]Discharge'!F32^N4))))))</f>
        <v>0.01657092807328393</v>
      </c>
      <c r="G34" s="25">
        <f>IF('[7]Discharge'!G32=0,0,IF(TRIM('[7]Discharge'!G32)="","",IF(COUNT(O6)=0,"",IF(O6=1,(((10^K4)*('[7]Discharge'!G32^N4))/100),((10^K4)*('[7]Discharge'!G32^N4))))))</f>
        <v>181.80740630815606</v>
      </c>
      <c r="H34" s="25">
        <f>IF('[7]Discharge'!H32=0,0,IF(TRIM('[7]Discharge'!H32)="","",IF(COUNT(O6)=0,"",IF(O6=1,(((10^K4)*('[7]Discharge'!H32^N4))/100),((10^K4)*('[7]Discharge'!H32^N4))))))</f>
        <v>376.833476948699</v>
      </c>
      <c r="I34" s="25">
        <f>IF('[7]Discharge'!I32=0,0,IF(TRIM('[7]Discharge'!I32)="","",IF(COUNT(O6)=0,"",IF(O6=1,(((10^K4)*('[7]Discharge'!I32^N4))/100),((10^K4)*('[7]Discharge'!I32^N4))))))</f>
        <v>35.90789705959286</v>
      </c>
      <c r="J34" s="25">
        <f>IF('[7]Discharge'!J32=0,0,IF(TRIM('[7]Discharge'!J32)="","",IF(COUNT(O6)=0,"",IF(O6=1,(((10^K4)*('[7]Discharge'!J32^N4))/100),((10^K4)*('[7]Discharge'!J32^N4))))))</f>
        <v>19.643387374474386</v>
      </c>
      <c r="K34" s="25">
        <f>IF('[7]Discharge'!K32=0,0,IF(TRIM('[7]Discharge'!K32)="","",IF(COUNT(O6)=0,"",IF(O6=1,(((10^K4)*('[7]Discharge'!K32^N4))/100),((10^K4)*('[7]Discharge'!K32^N4))))))</f>
        <v>1.3855748445902791</v>
      </c>
      <c r="L34" s="25">
        <f>IF('[7]Discharge'!L32=0,0,IF(TRIM('[7]Discharge'!L32)="","",IF(COUNT(O6)=0,"",IF(O6=1,(((10^K4)*('[7]Discharge'!L32^N4))/100),((10^K4)*('[7]Discharge'!L32^N4))))))</f>
        <v>0.7655101553337199</v>
      </c>
      <c r="M34" s="25">
        <f>IF('[7]Discharge'!M32=0,0,IF(TRIM('[7]Discharge'!M32)="","",IF(COUNT(O6)=0,"",IF(O6=1,(((10^K4)*('[7]Discharge'!M32^N4))/100),((10^K4)*('[7]Discharge'!M32^N4))))))</f>
        <v>0.7655101553337199</v>
      </c>
      <c r="N34" s="25">
        <f>IF('[7]Discharge'!N32=0,0,IF(TRIM('[7]Discharge'!N32)="","",IF(COUNT(O6)=0,"",IF(O6=1,(((10^K4)*('[7]Discharge'!N32^N4))/100),((10^K4)*('[7]Discharge'!N32^N4))))))</f>
        <v>0.7655101553337199</v>
      </c>
      <c r="O34" s="31">
        <f t="shared" si="0"/>
        <v>620.130456161387</v>
      </c>
      <c r="P34" s="44"/>
      <c r="Q34" s="4"/>
    </row>
    <row r="35" spans="1:17" ht="21.75">
      <c r="A35" s="3"/>
      <c r="B35" s="52">
        <v>23</v>
      </c>
      <c r="C35" s="25">
        <f>IF('[7]Discharge'!C33=0,0,IF(TRIM('[7]Discharge'!C33)="","",IF(COUNT(O6)=0,"",IF(O6=1,(((10^K4)*('[7]Discharge'!C33^N4))/100),((10^K4)*('[7]Discharge'!C33^N4))))))</f>
        <v>0.6591583384473322</v>
      </c>
      <c r="D35" s="25">
        <f>IF('[7]Discharge'!D33=0,0,IF(TRIM('[7]Discharge'!D33)="","",IF(COUNT(O6)=0,"",IF(O6=1,(((10^K4)*('[7]Discharge'!D33^N4))/100),((10^K4)*('[7]Discharge'!D33^N4))))))</f>
        <v>1.265622297949492</v>
      </c>
      <c r="E35" s="25">
        <f>IF('[7]Discharge'!E33=0,0,IF(TRIM('[7]Discharge'!E33)="","",IF(COUNT(O6)=0,"",IF(O6=1,(((10^K4)*('[7]Discharge'!E33^N4))/100),((10^K4)*('[7]Discharge'!E33^N4))))))</f>
        <v>0.13721341308127485</v>
      </c>
      <c r="F35" s="25">
        <f>IF('[7]Discharge'!F33=0,0,IF(TRIM('[7]Discharge'!F33)="","",IF(COUNT(O6)=0,"",IF(O6=1,(((10^K4)*('[7]Discharge'!F33^N4))/100),((10^K4)*('[7]Discharge'!F33^N4))))))</f>
        <v>0.01657092807328393</v>
      </c>
      <c r="G35" s="25">
        <f>IF('[7]Discharge'!G33=0,0,IF(TRIM('[7]Discharge'!G33)="","",IF(COUNT(O6)=0,"",IF(O6=1,(((10^K4)*('[7]Discharge'!G33^N4))/100),((10^K4)*('[7]Discharge'!G33^N4))))))</f>
        <v>323.8874374422077</v>
      </c>
      <c r="H35" s="25">
        <f>IF('[7]Discharge'!H33=0,0,IF(TRIM('[7]Discharge'!H33)="","",IF(COUNT(O6)=0,"",IF(O6=1,(((10^K4)*('[7]Discharge'!H33^N4))/100),((10^K4)*('[7]Discharge'!H33^N4))))))</f>
        <v>169.4528008714525</v>
      </c>
      <c r="I35" s="25">
        <f>IF('[7]Discharge'!I33=0,0,IF(TRIM('[7]Discharge'!I33)="","",IF(COUNT(O6)=0,"",IF(O6=1,(((10^K4)*('[7]Discharge'!I33^N4))/100),((10^K4)*('[7]Discharge'!I33^N4))))))</f>
        <v>127.6215767043965</v>
      </c>
      <c r="J35" s="25">
        <f>IF('[7]Discharge'!J33=0,0,IF(TRIM('[7]Discharge'!J33)="","",IF(COUNT(O6)=0,"",IF(O6=1,(((10^K4)*('[7]Discharge'!J33^N4))/100),((10^K4)*('[7]Discharge'!J33^N4))))))</f>
        <v>19.643387374474386</v>
      </c>
      <c r="K35" s="25">
        <f>IF('[7]Discharge'!K33=0,0,IF(TRIM('[7]Discharge'!K33)="","",IF(COUNT(O6)=0,"",IF(O6=1,(((10^K4)*('[7]Discharge'!K33^N4))/100),((10^K4)*('[7]Discharge'!K33^N4))))))</f>
        <v>1.3855748445902791</v>
      </c>
      <c r="L35" s="25">
        <f>IF('[7]Discharge'!L33=0,0,IF(TRIM('[7]Discharge'!L33)="","",IF(COUNT(O6)=0,"",IF(O6=1,(((10^K4)*('[7]Discharge'!L33^N4))/100),((10^K4)*('[7]Discharge'!L33^N4))))))</f>
        <v>0.7655101553337199</v>
      </c>
      <c r="M35" s="25">
        <f>IF('[7]Discharge'!M33=0,0,IF(TRIM('[7]Discharge'!M33)="","",IF(COUNT(O6)=0,"",IF(O6=1,(((10^K4)*('[7]Discharge'!M33^N4))/100),((10^K4)*('[7]Discharge'!M33^N4))))))</f>
        <v>0.7655101553337199</v>
      </c>
      <c r="N35" s="25">
        <f>IF('[7]Discharge'!N33=0,0,IF(TRIM('[7]Discharge'!N33)="","",IF(COUNT(O6)=0,"",IF(O6=1,(((10^K4)*('[7]Discharge'!N33^N4))/100),((10^K4)*('[7]Discharge'!N33^N4))))))</f>
        <v>0.7655101553337199</v>
      </c>
      <c r="O35" s="31">
        <f t="shared" si="0"/>
        <v>646.3658726806738</v>
      </c>
      <c r="P35" s="44"/>
      <c r="Q35" s="4"/>
    </row>
    <row r="36" spans="1:17" ht="21.75">
      <c r="A36" s="3"/>
      <c r="B36" s="52">
        <v>24</v>
      </c>
      <c r="C36" s="25">
        <f>IF('[7]Discharge'!C34=0,0,IF(TRIM('[7]Discharge'!C34)="","",IF(COUNT(O6)=0,"",IF(O6=1,(((10^K4)*('[7]Discharge'!C34^N4))/100),((10^K4)*('[7]Discharge'!C34^N4))))))</f>
        <v>0.6591583384473322</v>
      </c>
      <c r="D36" s="25">
        <f>IF('[7]Discharge'!D34=0,0,IF(TRIM('[7]Discharge'!D34)="","",IF(COUNT(O6)=0,"",IF(O6=1,(((10^K4)*('[7]Discharge'!D34^N4))/100),((10^K4)*('[7]Discharge'!D34^N4))))))</f>
        <v>0.6591583384473322</v>
      </c>
      <c r="E36" s="25">
        <f>IF('[7]Discharge'!E34=0,0,IF(TRIM('[7]Discharge'!E34)="","",IF(COUNT(O6)=0,"",IF(O6=1,(((10^K4)*('[7]Discharge'!E34^N4))/100),((10^K4)*('[7]Discharge'!E34^N4))))))</f>
        <v>0.10698683731244264</v>
      </c>
      <c r="F36" s="25">
        <f>IF('[7]Discharge'!F34=0,0,IF(TRIM('[7]Discharge'!F34)="","",IF(COUNT(O6)=0,"",IF(O6=1,(((10^K4)*('[7]Discharge'!F34^N4))/100),((10^K4)*('[7]Discharge'!F34^N4))))))</f>
        <v>0.01657092807328393</v>
      </c>
      <c r="G36" s="25">
        <f>IF('[7]Discharge'!G34=0,0,IF(TRIM('[7]Discharge'!G34)="","",IF(COUNT(O6)=0,"",IF(O6=1,(((10^K4)*('[7]Discharge'!G34^N4))/100),((10^K4)*('[7]Discharge'!G34^N4))))))</f>
        <v>762.1848450576297</v>
      </c>
      <c r="H36" s="25">
        <f>IF('[7]Discharge'!H34=0,0,IF(TRIM('[7]Discharge'!H34)="","",IF(COUNT(O6)=0,"",IF(O6=1,(((10^K4)*('[7]Discharge'!H34^N4))/100),((10^K4)*('[7]Discharge'!H34^N4))))))</f>
        <v>351.9325776551793</v>
      </c>
      <c r="I36" s="25">
        <f>IF('[7]Discharge'!I34=0,0,IF(TRIM('[7]Discharge'!I34)="","",IF(COUNT(O6)=0,"",IF(O6=1,(((10^K4)*('[7]Discharge'!I34^N4))/100),((10^K4)*('[7]Discharge'!I34^N4))))))</f>
        <v>57.86808728027228</v>
      </c>
      <c r="J36" s="25">
        <f>IF('[7]Discharge'!J34=0,0,IF(TRIM('[7]Discharge'!J34)="","",IF(COUNT(O6)=0,"",IF(O6=1,(((10^K4)*('[7]Discharge'!J34^N4))/100),((10^K4)*('[7]Discharge'!J34^N4))))))</f>
        <v>19.643387374474386</v>
      </c>
      <c r="K36" s="25">
        <f>IF('[7]Discharge'!K34=0,0,IF(TRIM('[7]Discharge'!K34)="","",IF(COUNT(O6)=0,"",IF(O6=1,(((10^K4)*('[7]Discharge'!K34^N4))/100),((10^K4)*('[7]Discharge'!K34^N4))))))</f>
        <v>1.3855748445902791</v>
      </c>
      <c r="L36" s="25">
        <f>IF('[7]Discharge'!L34=0,0,IF(TRIM('[7]Discharge'!L34)="","",IF(COUNT(O6)=0,"",IF(O6=1,(((10^K4)*('[7]Discharge'!L34^N4))/100),((10^K4)*('[7]Discharge'!L34^N4))))))</f>
        <v>0.7655101553337199</v>
      </c>
      <c r="M36" s="25">
        <f>IF('[7]Discharge'!M34=0,0,IF(TRIM('[7]Discharge'!M34)="","",IF(COUNT(O6)=0,"",IF(O6=1,(((10^K4)*('[7]Discharge'!M34^N4))/100),((10^K4)*('[7]Discharge'!M34^N4))))))</f>
        <v>0.7655101553337199</v>
      </c>
      <c r="N36" s="25">
        <f>IF('[7]Discharge'!N34=0,0,IF(TRIM('[7]Discharge'!N34)="","",IF(COUNT(O6)=0,"",IF(O6=1,(((10^K4)*('[7]Discharge'!N34^N4))/100),((10^K4)*('[7]Discharge'!N34^N4))))))</f>
        <v>0.7226013318861348</v>
      </c>
      <c r="O36" s="31">
        <f t="shared" si="0"/>
        <v>1196.7099682969797</v>
      </c>
      <c r="P36" s="44"/>
      <c r="Q36" s="4"/>
    </row>
    <row r="37" spans="1:17" ht="21.75">
      <c r="A37" s="3"/>
      <c r="B37" s="52">
        <v>25</v>
      </c>
      <c r="C37" s="25">
        <f>IF('[7]Discharge'!C35=0,0,IF(TRIM('[7]Discharge'!C35)="","",IF(COUNT(O6)=0,"",IF(O6=1,(((10^K4)*('[7]Discharge'!C35^N4))/100),((10^K4)*('[7]Discharge'!C35^N4))))))</f>
        <v>0.6591583384473322</v>
      </c>
      <c r="D37" s="25">
        <f>IF('[7]Discharge'!D35=0,0,IF(TRIM('[7]Discharge'!D35)="","",IF(COUNT(O6)=0,"",IF(O6=1,(((10^K4)*('[7]Discharge'!D35^N4))/100),((10^K4)*('[7]Discharge'!D35^N4))))))</f>
        <v>0.6591583384473322</v>
      </c>
      <c r="E37" s="25">
        <f>IF('[7]Discharge'!E35=0,0,IF(TRIM('[7]Discharge'!E35)="","",IF(COUNT(O6)=0,"",IF(O6=1,(((10^K4)*('[7]Discharge'!E35^N4))/100),((10^K4)*('[7]Discharge'!E35^N4))))))</f>
        <v>0.07146315731468729</v>
      </c>
      <c r="F37" s="25">
        <f>IF('[7]Discharge'!F35=0,0,IF(TRIM('[7]Discharge'!F35)="","",IF(COUNT(O6)=0,"",IF(O6=1,(((10^K4)*('[7]Discharge'!F35^N4))/100),((10^K4)*('[7]Discharge'!F35^N4))))))</f>
        <v>0.01657092807328393</v>
      </c>
      <c r="G37" s="25">
        <f>IF('[7]Discharge'!G35=0,0,IF(TRIM('[7]Discharge'!G35)="","",IF(COUNT(O6)=0,"",IF(O6=1,(((10^K4)*('[7]Discharge'!G35^N4))/100),((10^K4)*('[7]Discharge'!G35^N4))))))</f>
        <v>718.6047827162605</v>
      </c>
      <c r="H37" s="25">
        <f>IF('[7]Discharge'!H35=0,0,IF(TRIM('[7]Discharge'!H35)="","",IF(COUNT(O6)=0,"",IF(O6=1,(((10^K4)*('[7]Discharge'!H35^N4))/100),((10^K4)*('[7]Discharge'!H35^N4))))))</f>
        <v>145.26771575412317</v>
      </c>
      <c r="I37" s="25">
        <f>IF('[7]Discharge'!I35=0,0,IF(TRIM('[7]Discharge'!I35)="","",IF(COUNT(O6)=0,"",IF(O6=1,(((10^K4)*('[7]Discharge'!I35^N4))/100),((10^K4)*('[7]Discharge'!I35^N4))))))</f>
        <v>55.75783343310692</v>
      </c>
      <c r="J37" s="25">
        <f>IF('[7]Discharge'!J35=0,0,IF(TRIM('[7]Discharge'!J35)="","",IF(COUNT(O6)=0,"",IF(O6=1,(((10^K4)*('[7]Discharge'!J35^N4))/100),((10^K4)*('[7]Discharge'!J35^N4))))))</f>
        <v>19.643387374474386</v>
      </c>
      <c r="K37" s="25">
        <f>IF('[7]Discharge'!K35=0,0,IF(TRIM('[7]Discharge'!K35)="","",IF(COUNT(O6)=0,"",IF(O6=1,(((10^K4)*('[7]Discharge'!K35^N4))/100),((10^K4)*('[7]Discharge'!K35^N4))))))</f>
        <v>1.3855748445902791</v>
      </c>
      <c r="L37" s="25">
        <f>IF('[7]Discharge'!L35=0,0,IF(TRIM('[7]Discharge'!L35)="","",IF(COUNT(O6)=0,"",IF(O6=1,(((10^K4)*('[7]Discharge'!L35^N4))/100),((10^K4)*('[7]Discharge'!L35^N4))))))</f>
        <v>0.7655101553337199</v>
      </c>
      <c r="M37" s="25">
        <f>IF('[7]Discharge'!M35=0,0,IF(TRIM('[7]Discharge'!M35)="","",IF(COUNT(O6)=0,"",IF(O6=1,(((10^K4)*('[7]Discharge'!M35^N4))/100),((10^K4)*('[7]Discharge'!M35^N4))))))</f>
        <v>0.7655101553337199</v>
      </c>
      <c r="N37" s="25">
        <f>IF('[7]Discharge'!N35=0,0,IF(TRIM('[7]Discharge'!N35)="","",IF(COUNT(O6)=0,"",IF(O6=1,(((10^K4)*('[7]Discharge'!N35^N4))/100),((10^K4)*('[7]Discharge'!N35^N4))))))</f>
        <v>0.7655101553337199</v>
      </c>
      <c r="O37" s="31">
        <f t="shared" si="0"/>
        <v>944.3621753508389</v>
      </c>
      <c r="P37" s="44"/>
      <c r="Q37" s="4"/>
    </row>
    <row r="38" spans="1:17" ht="21.75">
      <c r="A38" s="3"/>
      <c r="B38" s="52">
        <v>26</v>
      </c>
      <c r="C38" s="25">
        <f>IF('[7]Discharge'!C36=0,0,IF(TRIM('[7]Discharge'!C36)="","",IF(COUNT(O6)=0,"",IF(O6=1,(((10^K4)*('[7]Discharge'!C36^N4))/100),((10^K4)*('[7]Discharge'!C36^N4))))))</f>
        <v>0.49585892892860367</v>
      </c>
      <c r="D38" s="25">
        <f>IF('[7]Discharge'!D36=0,0,IF(TRIM('[7]Discharge'!D36)="","",IF(COUNT(O6)=0,"",IF(O6=1,(((10^K4)*('[7]Discharge'!D36^N4))/100),((10^K4)*('[7]Discharge'!D36^N4))))))</f>
        <v>0.6591583384473322</v>
      </c>
      <c r="E38" s="25">
        <f>IF('[7]Discharge'!E36=0,0,IF(TRIM('[7]Discharge'!E36)="","",IF(COUNT(O6)=0,"",IF(O6=1,(((10^K4)*('[7]Discharge'!E36^N4))/100),((10^K4)*('[7]Discharge'!E36^N4))))))</f>
        <v>0.11440550123389846</v>
      </c>
      <c r="F38" s="25">
        <f>IF('[7]Discharge'!F36=0,0,IF(TRIM('[7]Discharge'!F36)="","",IF(COUNT(O6)=0,"",IF(O6=1,(((10^K4)*('[7]Discharge'!F36^N4))/100),((10^K4)*('[7]Discharge'!F36^N4))))))</f>
        <v>0.01657092807328393</v>
      </c>
      <c r="G38" s="25">
        <f>IF('[7]Discharge'!G36=0,0,IF(TRIM('[7]Discharge'!G36)="","",IF(COUNT(O6)=0,"",IF(O6=1,(((10^K4)*('[7]Discharge'!G36^N4))/100),((10^K4)*('[7]Discharge'!G36^N4))))))</f>
        <v>713.7799280486043</v>
      </c>
      <c r="H38" s="25">
        <f>IF('[7]Discharge'!H36=0,0,IF(TRIM('[7]Discharge'!H36)="","",IF(COUNT(O6)=0,"",IF(O6=1,(((10^K4)*('[7]Discharge'!H36^N4))/100),((10^K4)*('[7]Discharge'!H36^N4))))))</f>
        <v>157.27021813154022</v>
      </c>
      <c r="I38" s="25">
        <f>IF('[7]Discharge'!I36=0,0,IF(TRIM('[7]Discharge'!I36)="","",IF(COUNT(O6)=0,"",IF(O6=1,(((10^K4)*('[7]Discharge'!I36^N4))/100),((10^K4)*('[7]Discharge'!I36^N4))))))</f>
        <v>55.75783343310692</v>
      </c>
      <c r="J38" s="25">
        <f>IF('[7]Discharge'!J36=0,0,IF(TRIM('[7]Discharge'!J36)="","",IF(COUNT(O6)=0,"",IF(O6=1,(((10^K4)*('[7]Discharge'!J36^N4))/100),((10^K4)*('[7]Discharge'!J36^N4))))))</f>
        <v>19.643387374474386</v>
      </c>
      <c r="K38" s="25">
        <f>IF('[7]Discharge'!K36=0,0,IF(TRIM('[7]Discharge'!K36)="","",IF(COUNT(O6)=0,"",IF(O6=1,(((10^K4)*('[7]Discharge'!K36^N4))/100),((10^K4)*('[7]Discharge'!K36^N4))))))</f>
        <v>1.3855748445902791</v>
      </c>
      <c r="L38" s="25">
        <f>IF('[7]Discharge'!L36=0,0,IF(TRIM('[7]Discharge'!L36)="","",IF(COUNT(O6)=0,"",IF(O6=1,(((10^K4)*('[7]Discharge'!L36^N4))/100),((10^K4)*('[7]Discharge'!L36^N4))))))</f>
        <v>0.7655101553337199</v>
      </c>
      <c r="M38" s="25">
        <f>IF('[7]Discharge'!M36=0,0,IF(TRIM('[7]Discharge'!M36)="","",IF(COUNT(O6)=0,"",IF(O6=1,(((10^K4)*('[7]Discharge'!M36^N4))/100),((10^K4)*('[7]Discharge'!M36^N4))))))</f>
        <v>0.7655101553337199</v>
      </c>
      <c r="N38" s="25">
        <f>IF('[7]Discharge'!N36=0,0,IF(TRIM('[7]Discharge'!N36)="","",IF(COUNT(O6)=0,"",IF(O6=1,(((10^K4)*('[7]Discharge'!N36^N4))/100),((10^K4)*('[7]Discharge'!N36^N4))))))</f>
        <v>0.02185321046424745</v>
      </c>
      <c r="O38" s="31">
        <f t="shared" si="0"/>
        <v>950.6758090501309</v>
      </c>
      <c r="P38" s="44"/>
      <c r="Q38" s="4"/>
    </row>
    <row r="39" spans="1:17" ht="21.75">
      <c r="A39" s="3"/>
      <c r="B39" s="52">
        <v>27</v>
      </c>
      <c r="C39" s="25">
        <f>IF('[7]Discharge'!C37=0,0,IF(TRIM('[7]Discharge'!C37)="","",IF(COUNT(O6)=0,"",IF(O6=1,(((10^K4)*('[7]Discharge'!C37^N4))/100),((10^K4)*('[7]Discharge'!C37^N4))))))</f>
        <v>0.3424618151858527</v>
      </c>
      <c r="D39" s="25">
        <f>IF('[7]Discharge'!D37=0,0,IF(TRIM('[7]Discharge'!D37)="","",IF(COUNT(O6)=0,"",IF(O6=1,(((10^K4)*('[7]Discharge'!D37^N4))/100),((10^K4)*('[7]Discharge'!D37^N4))))))</f>
        <v>0.6591583384473322</v>
      </c>
      <c r="E39" s="25">
        <f>IF('[7]Discharge'!E37=0,0,IF(TRIM('[7]Discharge'!E37)="","",IF(COUNT(O6)=0,"",IF(O6=1,(((10^K4)*('[7]Discharge'!E37^N4))/100),((10^K4)*('[7]Discharge'!E37^N4))))))</f>
        <v>0.12191850753772618</v>
      </c>
      <c r="F39" s="25">
        <f>IF('[7]Discharge'!F37=0,0,IF(TRIM('[7]Discharge'!F37)="","",IF(COUNT(O6)=0,"",IF(O6=1,(((10^K4)*('[7]Discharge'!F37^N4))/100),((10^K4)*('[7]Discharge'!F37^N4))))))</f>
        <v>0.01657092807328393</v>
      </c>
      <c r="G39" s="25">
        <f>IF('[7]Discharge'!G37=0,0,IF(TRIM('[7]Discharge'!G37)="","",IF(COUNT(O6)=0,"",IF(O6=1,(((10^K4)*('[7]Discharge'!G37^N4))/100),((10^K4)*('[7]Discharge'!G37^N4))))))</f>
        <v>542.5843513552425</v>
      </c>
      <c r="H39" s="25">
        <f>IF('[7]Discharge'!H37=0,0,IF(TRIM('[7]Discharge'!H37)="","",IF(COUNT(O6)=0,"",IF(O6=1,(((10^K4)*('[7]Discharge'!H37^N4))/100),((10^K4)*('[7]Discharge'!H37^N4))))))</f>
        <v>160.2993107491078</v>
      </c>
      <c r="I39" s="25">
        <f>IF('[7]Discharge'!I37=0,0,IF(TRIM('[7]Discharge'!I37)="","",IF(COUNT(O6)=0,"",IF(O6=1,(((10^K4)*('[7]Discharge'!I37^N4))/100),((10^K4)*('[7]Discharge'!I37^N4))))))</f>
        <v>55.75783343310692</v>
      </c>
      <c r="J39" s="25">
        <f>IF('[7]Discharge'!J37=0,0,IF(TRIM('[7]Discharge'!J37)="","",IF(COUNT(O6)=0,"",IF(O6=1,(((10^K4)*('[7]Discharge'!J37^N4))/100),((10^K4)*('[7]Discharge'!J37^N4))))))</f>
        <v>19.643387374474386</v>
      </c>
      <c r="K39" s="25">
        <f>IF('[7]Discharge'!K37=0,0,IF(TRIM('[7]Discharge'!K37)="","",IF(COUNT(O6)=0,"",IF(O6=1,(((10^K4)*('[7]Discharge'!K37^N4))/100),((10^K4)*('[7]Discharge'!K37^N4))))))</f>
        <v>1.3855748445902791</v>
      </c>
      <c r="L39" s="25">
        <f>IF('[7]Discharge'!L37=0,0,IF(TRIM('[7]Discharge'!L37)="","",IF(COUNT(O6)=0,"",IF(O6=1,(((10^K4)*('[7]Discharge'!L37^N4))/100),((10^K4)*('[7]Discharge'!L37^N4))))))</f>
        <v>0.7655101553337199</v>
      </c>
      <c r="M39" s="25">
        <f>IF('[7]Discharge'!M37=0,0,IF(TRIM('[7]Discharge'!M37)="","",IF(COUNT(O6)=0,"",IF(O6=1,(((10^K4)*('[7]Discharge'!M37^N4))/100),((10^K4)*('[7]Discharge'!M37^N4))))))</f>
        <v>0.7655101553337199</v>
      </c>
      <c r="N39" s="25">
        <f>IF('[7]Discharge'!N37=0,0,IF(TRIM('[7]Discharge'!N37)="","",IF(COUNT(O6)=0,"",IF(O6=1,(((10^K4)*('[7]Discharge'!N37^N4))/100),((10^K4)*('[7]Discharge'!N37^N4))))))</f>
        <v>2.053219409535306</v>
      </c>
      <c r="O39" s="31">
        <f t="shared" si="0"/>
        <v>784.3948070659687</v>
      </c>
      <c r="P39" s="44"/>
      <c r="Q39" s="4"/>
    </row>
    <row r="40" spans="1:17" ht="21.75">
      <c r="A40" s="3"/>
      <c r="B40" s="52">
        <v>28</v>
      </c>
      <c r="C40" s="25">
        <f>IF('[7]Discharge'!C38=0,0,IF(TRIM('[7]Discharge'!C38)="","",IF(COUNT(O6)=0,"",IF(O6=1,(((10^K4)*('[7]Discharge'!C38^N4))/100),((10^K4)*('[7]Discharge'!C38^N4))))))</f>
        <v>0.49585892892860367</v>
      </c>
      <c r="D40" s="25">
        <f>IF('[7]Discharge'!D38=0,0,IF(TRIM('[7]Discharge'!D38)="","",IF(COUNT(O6)=0,"",IF(O6=1,(((10^K4)*('[7]Discharge'!D38^N4))/100),((10^K4)*('[7]Discharge'!D38^N4))))))</f>
        <v>0.6591583384473322</v>
      </c>
      <c r="E40" s="25">
        <f>IF('[7]Discharge'!E38=0,0,IF(TRIM('[7]Discharge'!E38)="","",IF(COUNT(O6)=0,"",IF(O6=1,(((10^K4)*('[7]Discharge'!E38^N4))/100),((10^K4)*('[7]Discharge'!E38^N4))))))</f>
        <v>0.12191850753772618</v>
      </c>
      <c r="F40" s="25">
        <f>IF('[7]Discharge'!F38=0,0,IF(TRIM('[7]Discharge'!F38)="","",IF(COUNT(O6)=0,"",IF(O6=1,(((10^K4)*('[7]Discharge'!F38^N4))/100),((10^K4)*('[7]Discharge'!F38^N4))))))</f>
        <v>0.01657092807328393</v>
      </c>
      <c r="G40" s="25">
        <f>IF('[7]Discharge'!G38=0,0,IF(TRIM('[7]Discharge'!G38)="","",IF(COUNT(O6)=0,"",IF(O6=1,(((10^K4)*('[7]Discharge'!G38^N4))/100),((10^K4)*('[7]Discharge'!G38^N4))))))</f>
        <v>628.1951170075339</v>
      </c>
      <c r="H40" s="25">
        <f>IF('[7]Discharge'!H38=0,0,IF(TRIM('[7]Discharge'!H38)="","",IF(COUNT(O6)=0,"",IF(O6=1,(((10^K4)*('[7]Discharge'!H38^N4))/100),((10^K4)*('[7]Discharge'!H38^N4))))))</f>
        <v>160.2993107491078</v>
      </c>
      <c r="I40" s="25">
        <f>IF('[7]Discharge'!I38=0,0,IF(TRIM('[7]Discharge'!I38)="","",IF(COUNT(O6)=0,"",IF(O6=1,(((10^K4)*('[7]Discharge'!I38^N4))/100),((10^K4)*('[7]Discharge'!I38^N4))))))</f>
        <v>55.75783343310692</v>
      </c>
      <c r="J40" s="25">
        <f>IF('[7]Discharge'!J38=0,0,IF(TRIM('[7]Discharge'!J38)="","",IF(COUNT(O6)=0,"",IF(O6=1,(((10^K4)*('[7]Discharge'!J38^N4))/100),((10^K4)*('[7]Discharge'!J38^N4))))))</f>
        <v>18.338105151200008</v>
      </c>
      <c r="K40" s="25">
        <f>IF('[7]Discharge'!K38=0,0,IF(TRIM('[7]Discharge'!K38)="","",IF(COUNT(O6)=0,"",IF(O6=1,(((10^K4)*('[7]Discharge'!K38^N4))/100),((10^K4)*('[7]Discharge'!K38^N4))))))</f>
        <v>1.3855748445902791</v>
      </c>
      <c r="L40" s="25">
        <f>IF('[7]Discharge'!L38=0,0,IF(TRIM('[7]Discharge'!L38)="","",IF(COUNT(O6)=0,"",IF(O6=1,(((10^K4)*('[7]Discharge'!L38^N4))/100),((10^K4)*('[7]Discharge'!L38^N4))))))</f>
        <v>0.7655101553337199</v>
      </c>
      <c r="M40" s="25">
        <f>IF('[7]Discharge'!M38=0,0,IF(TRIM('[7]Discharge'!M38)="","",IF(COUNT(O6)=0,"",IF(O6=1,(((10^K4)*('[7]Discharge'!M38^N4))/100),((10^K4)*('[7]Discharge'!M38^N4))))))</f>
        <v>0.7655101553337199</v>
      </c>
      <c r="N40" s="25">
        <f>IF('[7]Discharge'!N38=0,0,IF(TRIM('[7]Discharge'!N38)="","",IF(COUNT(O6)=0,"",IF(O6=1,(((10^K4)*('[7]Discharge'!N38^N4))/100),((10^K4)*('[7]Discharge'!N38^N4))))))</f>
        <v>2.2641369252440713</v>
      </c>
      <c r="O40" s="31">
        <f t="shared" si="0"/>
        <v>869.0646051244373</v>
      </c>
      <c r="P40" s="44"/>
      <c r="Q40" s="4"/>
    </row>
    <row r="41" spans="1:17" ht="21.75">
      <c r="A41" s="3"/>
      <c r="B41" s="52">
        <v>29</v>
      </c>
      <c r="C41" s="25">
        <f>IF('[7]Discharge'!C39=0,0,IF(TRIM('[7]Discharge'!C39)="","",IF(COUNT(O6)=0,"",IF(O6=1,(((10^K4)*('[7]Discharge'!C39^N4))/100),((10^K4)*('[7]Discharge'!C39^N4))))))</f>
        <v>0.3424618151858527</v>
      </c>
      <c r="D41" s="25">
        <f>IF('[7]Discharge'!D39=0,0,IF(TRIM('[7]Discharge'!D39)="","",IF(COUNT(O6)=0,"",IF(O6=1,(((10^K4)*('[7]Discharge'!D39^N4))/100),((10^K4)*('[7]Discharge'!D39^N4))))))</f>
        <v>0.4177925632049937</v>
      </c>
      <c r="E41" s="25">
        <f>IF('[7]Discharge'!E39=0,0,IF(TRIM('[7]Discharge'!E39)="","",IF(COUNT(O6)=0,"",IF(O6=1,(((10^K4)*('[7]Discharge'!E39^N4))/100),((10^K4)*('[7]Discharge'!E39^N4))))))</f>
        <v>0.12191850753772618</v>
      </c>
      <c r="F41" s="25">
        <f>IF('[7]Discharge'!F39=0,0,IF(TRIM('[7]Discharge'!F39)="","",IF(COUNT(O6)=0,"",IF(O6=1,(((10^K4)*('[7]Discharge'!F39^N4))/100),((10^K4)*('[7]Discharge'!F39^N4))))))</f>
        <v>0.01657092807328393</v>
      </c>
      <c r="G41" s="25">
        <f>IF('[7]Discharge'!G39=0,0,IF(TRIM('[7]Discharge'!G39)="","",IF(COUNT(O6)=0,"",IF(O6=1,(((10^K4)*('[7]Discharge'!G39^N4))/100),((10^K4)*('[7]Discharge'!G39^N4))))))</f>
        <v>402.05714899228144</v>
      </c>
      <c r="H41" s="25">
        <f>IF('[7]Discharge'!H39=0,0,IF(TRIM('[7]Discharge'!H39)="","",IF(COUNT(O6)=0,"",IF(O6=1,(((10^K4)*('[7]Discharge'!H39^N4))/100),((10^K4)*('[7]Discharge'!H39^N4))))))</f>
        <v>160.2993107491078</v>
      </c>
      <c r="I41" s="25">
        <f>IF('[7]Discharge'!I39=0,0,IF(TRIM('[7]Discharge'!I39)="","",IF(COUNT(O6)=0,"",IF(O6=1,(((10^K4)*('[7]Discharge'!I39^N4))/100),((10^K4)*('[7]Discharge'!I39^N4))))))</f>
        <v>55.75783343310692</v>
      </c>
      <c r="J41" s="25">
        <f>IF('[7]Discharge'!J39=0,0,IF(TRIM('[7]Discharge'!J39)="","",IF(COUNT(O6)=0,"",IF(O6=1,(((10^K4)*('[7]Discharge'!J39^N4))/100),((10^K4)*('[7]Discharge'!J39^N4))))))</f>
        <v>19.643387374474386</v>
      </c>
      <c r="K41" s="25">
        <f>IF('[7]Discharge'!K39=0,0,IF(TRIM('[7]Discharge'!K39)="","",IF(COUNT(O6)=0,"",IF(O6=1,(((10^K4)*('[7]Discharge'!K39^N4))/100),((10^K4)*('[7]Discharge'!K39^N4))))))</f>
        <v>1.3855748445902791</v>
      </c>
      <c r="L41" s="25">
        <f>IF('[7]Discharge'!L39=0,0,IF(TRIM('[7]Discharge'!L39)="","",IF(COUNT(O6)=0,"",IF(O6=1,(((10^K4)*('[7]Discharge'!L39^N4))/100),((10^K4)*('[7]Discharge'!L39^N4))))))</f>
        <v>0.7655101553337199</v>
      </c>
      <c r="M41" s="25">
        <f>IF('[7]Discharge'!M39=0,0,IF(TRIM('[7]Discharge'!M39)="","",IF(COUNT(O6)=0,"",IF(O6=1,(((10^K4)*('[7]Discharge'!M39^N4))/100),((10^K4)*('[7]Discharge'!M39^N4))))))</f>
        <v>0.7655101553336219</v>
      </c>
      <c r="N41" s="25">
        <f>IF('[7]Discharge'!N39=0,0,IF(TRIM('[7]Discharge'!N39)="","",IF(COUNT(O6)=0,"",IF(O6=1,(((10^K4)*('[7]Discharge'!N39^N4))/100),((10^K4)*('[7]Discharge'!N39^N4))))))</f>
        <v>2.79407496308771</v>
      </c>
      <c r="O41" s="31">
        <f t="shared" si="0"/>
        <v>644.3670944813176</v>
      </c>
      <c r="P41" s="44"/>
      <c r="Q41" s="4"/>
    </row>
    <row r="42" spans="1:17" ht="21.75">
      <c r="A42" s="3"/>
      <c r="B42" s="52">
        <v>30</v>
      </c>
      <c r="C42" s="25">
        <f>IF('[7]Discharge'!C40=0,0,IF(TRIM('[7]Discharge'!C40)="","",IF(COUNT(O6)=0,"",IF(O6=1,(((10^K4)*('[7]Discharge'!C40^N4))/100),((10^K4)*('[7]Discharge'!C40^N4))))))</f>
        <v>0.5763867817708803</v>
      </c>
      <c r="D42" s="25">
        <f>IF('[7]Discharge'!D40=0,0,IF(TRIM('[7]Discharge'!D40)="","",IF(COUNT(O6)=0,"",IF(O6=1,(((10^K4)*('[7]Discharge'!D40^N4))/100),((10^K4)*('[7]Discharge'!D40^N4))))))</f>
        <v>0.12191850753772618</v>
      </c>
      <c r="E42" s="25">
        <f>IF('[7]Discharge'!E40=0,0,IF(TRIM('[7]Discharge'!E40)="","",IF(COUNT(O6)=0,"",IF(O6=1,(((10^K4)*('[7]Discharge'!E40^N4))/100),((10^K4)*('[7]Discharge'!E40^N4))))))</f>
        <v>0.12191850753772618</v>
      </c>
      <c r="F42" s="25">
        <f>IF('[7]Discharge'!F40=0,0,IF(TRIM('[7]Discharge'!F40)="","",IF(COUNT(O6)=0,"",IF(O6=1,(((10^K4)*('[7]Discharge'!F40^N4))/100),((10^K4)*('[7]Discharge'!F40^N4))))))</f>
        <v>0.01159906010363069</v>
      </c>
      <c r="G42" s="25">
        <f>IF('[7]Discharge'!G40=0,0,IF(TRIM('[7]Discharge'!G40)="","",IF(COUNT(O6)=0,"",IF(O6=1,(((10^K4)*('[7]Discharge'!G40^N4))/100),((10^K4)*('[7]Discharge'!G40^N4))))))</f>
        <v>409.3214090131502</v>
      </c>
      <c r="H42" s="25">
        <f>IF('[7]Discharge'!H40=0,0,IF(TRIM('[7]Discharge'!H40)="","",IF(COUNT(O6)=0,"",IF(O6=1,(((10^K4)*('[7]Discharge'!H40^N4))/100),((10^K4)*('[7]Discharge'!H40^N4))))))</f>
        <v>160.2993107491078</v>
      </c>
      <c r="I42" s="25">
        <f>IF('[7]Discharge'!I40=0,0,IF(TRIM('[7]Discharge'!I40)="","",IF(COUNT(O6)=0,"",IF(O6=1,(((10^K4)*('[7]Discharge'!I40^N4))/100),((10^K4)*('[7]Discharge'!I40^N4))))))</f>
        <v>55.75783343310692</v>
      </c>
      <c r="J42" s="25">
        <f>IF('[7]Discharge'!J40=0,0,IF(TRIM('[7]Discharge'!J40)="","",IF(COUNT(O6)=0,"",IF(O6=1,(((10^K4)*('[7]Discharge'!J40^N4))/100),((10^K4)*('[7]Discharge'!J40^N4))))))</f>
        <v>19.643387374474386</v>
      </c>
      <c r="K42" s="25">
        <f>IF('[7]Discharge'!K40=0,0,IF(TRIM('[7]Discharge'!K40)="","",IF(COUNT(O6)=0,"",IF(O6=1,(((10^K4)*('[7]Discharge'!K40^N4))/100),((10^K4)*('[7]Discharge'!K40^N4))))))</f>
        <v>1.3855748445902791</v>
      </c>
      <c r="L42" s="25">
        <f>IF('[7]Discharge'!L40=0,0,IF(TRIM('[7]Discharge'!L40)="","",IF(COUNT(O6)=0,"",IF(O6=1,(((10^K4)*('[7]Discharge'!L40^N4))/100),((10^K4)*('[7]Discharge'!L40^N4))))))</f>
        <v>0.7655101553337199</v>
      </c>
      <c r="M42" s="25"/>
      <c r="N42" s="25">
        <f>IF('[7]Discharge'!N40=0,0,IF(TRIM('[7]Discharge'!N40)="","",IF(COUNT(O6)=0,"",IF(O6=1,(((10^K4)*('[7]Discharge'!N40^N4))/100),((10^K4)*('[7]Discharge'!N40^N4))))))</f>
        <v>0.7332834967414357</v>
      </c>
      <c r="O42" s="31">
        <f>IF(AND(C42="",D42="",E42="",F42="",G42="",H42="",I42="",J42="",K42="",L42="",M42="",N42=""),"",SUM(C42:N42))</f>
        <v>648.7381319234546</v>
      </c>
      <c r="P42" s="44"/>
      <c r="Q42" s="4"/>
    </row>
    <row r="43" spans="1:17" ht="21.75">
      <c r="A43" s="3"/>
      <c r="B43" s="52">
        <v>31</v>
      </c>
      <c r="C43" s="25"/>
      <c r="D43" s="25">
        <f>IF('[7]Discharge'!D41=0,0,IF(TRIM('[7]Discharge'!D41)="","",IF(COUNT(O6)=0,"",IF(O6=1,(((10^K4)*('[7]Discharge'!D41^N4))/100),((10^K4)*('[7]Discharge'!D41^N4))))))</f>
        <v>0.12191850753772618</v>
      </c>
      <c r="E43" s="25"/>
      <c r="F43" s="25">
        <f>IF('[7]Discharge'!F41=0,0,IF(TRIM('[7]Discharge'!F41)="","",IF(COUNT(O6)=0,"",IF(O6=1,(((10^K4)*('[7]Discharge'!F41^N4))/100),((10^K4)*('[7]Discharge'!F41^N4))))))</f>
        <v>0.01159906010363069</v>
      </c>
      <c r="G43" s="25">
        <f>IF('[7]Discharge'!G41=0,0,IF(TRIM('[7]Discharge'!G41)="","",IF(COUNT(O6)=0,"",IF(O6=1,(((10^K4)*('[7]Discharge'!G41^N4))/100),((10^K4)*('[7]Discharge'!G41^N4))))))</f>
        <v>609.6306019618034</v>
      </c>
      <c r="H43" s="25"/>
      <c r="I43" s="25">
        <f>IF('[7]Discharge'!I41=0,0,IF(TRIM('[7]Discharge'!I41)="","",IF(COUNT(O6)=0,"",IF(O6=1,(((10^K4)*('[7]Discharge'!I41^N4))/100),((10^K4)*('[7]Discharge'!I41^N4))))))</f>
        <v>55.75783343310692</v>
      </c>
      <c r="J43" s="25"/>
      <c r="K43" s="25">
        <f>IF('[7]Discharge'!K41=0,0,IF(TRIM('[7]Discharge'!K41)="","",IF(COUNT(O6)=0,"",IF(O6=1,(((10^K4)*('[7]Discharge'!K41^N4))/100),((10^K4)*('[7]Discharge'!K41^N4))))))</f>
        <v>1.3855748445902791</v>
      </c>
      <c r="L43" s="25">
        <f>IF(TRIM('[7]Discharge'!L41)="","",IF(COUNT(O6)=0,"",IF(O6=1,(((10^K4)*('[7]Discharge'!L41^N4))/100),((10^K4)*('[7]Discharge'!L41^N4)))))</f>
        <v>0.7655101553337199</v>
      </c>
      <c r="M43" s="25"/>
      <c r="N43" s="29">
        <f>IF('[7]Discharge'!N41=0,0,IF(TRIM('[7]Discharge'!N41)="","",IF(COUNT(O6)=0,"",IF(O6=1,(((10^K4)*('[7]Discharge'!N41^N4))/100),((10^K4)*('[7]Discharge'!N41^N4))))))</f>
        <v>0.058092407159916294</v>
      </c>
      <c r="O43" s="31">
        <f t="shared" si="0"/>
        <v>667.7311303696356</v>
      </c>
      <c r="P43" s="44"/>
      <c r="Q43" s="4"/>
    </row>
    <row r="44" spans="1:17" ht="21.75">
      <c r="A44" s="3"/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6"/>
      <c r="Q44" s="4"/>
    </row>
    <row r="45" spans="1:16" ht="21.75">
      <c r="A45" s="3"/>
      <c r="B45" s="1" t="s">
        <v>28</v>
      </c>
      <c r="C45" s="25">
        <f>IF(COUNT(C11:C43)=0,"",SUM(C11:C43))</f>
        <v>6.475100411700348</v>
      </c>
      <c r="D45" s="25">
        <f aca="true" t="shared" si="1" ref="D45:M45">IF(COUNT(D11:D43)=0,"",SUM(D11:D43))</f>
        <v>267.63809661004285</v>
      </c>
      <c r="E45" s="25">
        <f t="shared" si="1"/>
        <v>6.082180168741428</v>
      </c>
      <c r="F45" s="25">
        <f t="shared" si="1"/>
        <v>1.2188877309718125</v>
      </c>
      <c r="G45" s="25">
        <f t="shared" si="1"/>
        <v>8956.451668006855</v>
      </c>
      <c r="H45" s="25">
        <f t="shared" si="1"/>
        <v>11570.376462202023</v>
      </c>
      <c r="I45" s="25">
        <f t="shared" si="1"/>
        <v>4399.633709979794</v>
      </c>
      <c r="J45" s="25">
        <f t="shared" si="1"/>
        <v>1550.0992198189517</v>
      </c>
      <c r="K45" s="25">
        <f t="shared" si="1"/>
        <v>279.002497401445</v>
      </c>
      <c r="L45" s="25">
        <f t="shared" si="1"/>
        <v>66.59426337330827</v>
      </c>
      <c r="M45" s="25">
        <f t="shared" si="1"/>
        <v>23.81599318917203</v>
      </c>
      <c r="N45" s="25">
        <f>IF(COUNT(N11:N43)=0,"",SUM(N11:N43))</f>
        <v>27.019505472128092</v>
      </c>
      <c r="O45" s="32">
        <f>IF(COUNT(C45:N45)=0,"",SUM(C45:N45))</f>
        <v>27154.407584365134</v>
      </c>
      <c r="P45" s="28" t="s">
        <v>29</v>
      </c>
    </row>
    <row r="46" spans="1:17" ht="21.75">
      <c r="A46" s="3"/>
      <c r="B46" s="1" t="s">
        <v>30</v>
      </c>
      <c r="C46" s="25">
        <f>IF(COUNT(C11:C43)=0,"",AVERAGE(C11:C43))</f>
        <v>0.2158366803900116</v>
      </c>
      <c r="D46" s="25">
        <f aca="true" t="shared" si="2" ref="D46:N46">IF(COUNT(D11:D43)=0,"",AVERAGE(D11:D43))</f>
        <v>8.633486987420737</v>
      </c>
      <c r="E46" s="25">
        <f t="shared" si="2"/>
        <v>0.2027393389580476</v>
      </c>
      <c r="F46" s="25">
        <f t="shared" si="2"/>
        <v>0.039318959063606856</v>
      </c>
      <c r="G46" s="25">
        <f t="shared" si="2"/>
        <v>288.9177957421566</v>
      </c>
      <c r="H46" s="25">
        <f t="shared" si="2"/>
        <v>385.6792154067341</v>
      </c>
      <c r="I46" s="25">
        <f t="shared" si="2"/>
        <v>141.9236680638643</v>
      </c>
      <c r="J46" s="25">
        <f t="shared" si="2"/>
        <v>51.66997399396506</v>
      </c>
      <c r="K46" s="25">
        <f t="shared" si="2"/>
        <v>9.000080561336935</v>
      </c>
      <c r="L46" s="25">
        <f t="shared" si="2"/>
        <v>2.1482020443002665</v>
      </c>
      <c r="M46" s="25">
        <f t="shared" si="2"/>
        <v>0.8212411444542079</v>
      </c>
      <c r="N46" s="25">
        <f t="shared" si="2"/>
        <v>0.8715969507138094</v>
      </c>
      <c r="O46" s="31">
        <f>IF(COUNT(C46:N46)=0,"",SUM(C46:N46))</f>
        <v>890.1231558733579</v>
      </c>
      <c r="P46" s="44"/>
      <c r="Q46" s="4"/>
    </row>
    <row r="47" spans="1:17" ht="21.75">
      <c r="A47" s="3"/>
      <c r="B47" s="1" t="s">
        <v>31</v>
      </c>
      <c r="C47" s="25">
        <f>IF(COUNT(C11:C43)=0,"",MAX(C11:C43))</f>
        <v>0.6591583384473322</v>
      </c>
      <c r="D47" s="25">
        <f aca="true" t="shared" si="3" ref="D47:N47">IF(COUNT(D11:D43)=0,"",MAX(D11:D43))</f>
        <v>110.4363892633205</v>
      </c>
      <c r="E47" s="25">
        <f t="shared" si="3"/>
        <v>1.361417118832788</v>
      </c>
      <c r="F47" s="25">
        <f t="shared" si="3"/>
        <v>0.12191850753772618</v>
      </c>
      <c r="G47" s="25">
        <f t="shared" si="3"/>
        <v>762.1848450576297</v>
      </c>
      <c r="H47" s="25">
        <f t="shared" si="3"/>
        <v>1469.003236605292</v>
      </c>
      <c r="I47" s="25">
        <f t="shared" si="3"/>
        <v>512.3956352720548</v>
      </c>
      <c r="J47" s="25">
        <f t="shared" si="3"/>
        <v>191.18185141437877</v>
      </c>
      <c r="K47" s="25">
        <f t="shared" si="3"/>
        <v>19.643387374474386</v>
      </c>
      <c r="L47" s="25">
        <f t="shared" si="3"/>
        <v>10.01645427041621</v>
      </c>
      <c r="M47" s="25">
        <f t="shared" si="3"/>
        <v>1.3855748445902791</v>
      </c>
      <c r="N47" s="25">
        <f t="shared" si="3"/>
        <v>2.79407496308771</v>
      </c>
      <c r="O47" s="31">
        <f>IF(COUNT(C47:N47)=0,"",MAX(C47:N47))</f>
        <v>1469.003236605292</v>
      </c>
      <c r="P47" s="44"/>
      <c r="Q47" s="4"/>
    </row>
    <row r="48" spans="1:17" ht="21.75">
      <c r="A48" s="3"/>
      <c r="B48" s="1" t="s">
        <v>32</v>
      </c>
      <c r="C48" s="25">
        <f>IF(COUNT(C11:C43)=0,"",MIN(C11:C43))</f>
        <v>0.01657092807328393</v>
      </c>
      <c r="D48" s="25">
        <f aca="true" t="shared" si="4" ref="D48:N48">IF(COUNT(D11:D43)=0,"",MIN(D11:D43))</f>
        <v>0.058092407159916294</v>
      </c>
      <c r="E48" s="25">
        <f t="shared" si="4"/>
        <v>0.07146315731468729</v>
      </c>
      <c r="F48" s="25">
        <f t="shared" si="4"/>
        <v>0.01159906010363069</v>
      </c>
      <c r="G48" s="25">
        <f t="shared" si="4"/>
        <v>0.01657092807328393</v>
      </c>
      <c r="H48" s="25">
        <f t="shared" si="4"/>
        <v>71.3522829205289</v>
      </c>
      <c r="I48" s="25">
        <f t="shared" si="4"/>
        <v>35.90789705959286</v>
      </c>
      <c r="J48" s="25">
        <f t="shared" si="4"/>
        <v>18.338105151200008</v>
      </c>
      <c r="K48" s="25">
        <f t="shared" si="4"/>
        <v>1.3855748445902791</v>
      </c>
      <c r="L48" s="25">
        <f t="shared" si="4"/>
        <v>0.7655101553337199</v>
      </c>
      <c r="M48" s="25">
        <f t="shared" si="4"/>
        <v>0.7655101553336219</v>
      </c>
      <c r="N48" s="25">
        <f t="shared" si="4"/>
        <v>0.02185321046424745</v>
      </c>
      <c r="O48" s="31">
        <f>IF(COUNT(C48:N48)=0,"",MIN(C48:N48))</f>
        <v>0.01159906010363069</v>
      </c>
      <c r="P48" s="44"/>
      <c r="Q48" s="4"/>
    </row>
    <row r="49" spans="1:17" ht="21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</sheetData>
  <sheetProtection/>
  <mergeCells count="13">
    <mergeCell ref="A1:B1"/>
    <mergeCell ref="C1:J1"/>
    <mergeCell ref="M1:N1"/>
    <mergeCell ref="A2:B2"/>
    <mergeCell ref="C2:G2"/>
    <mergeCell ref="C3:G3"/>
    <mergeCell ref="M3:N3"/>
    <mergeCell ref="C4:G4"/>
    <mergeCell ref="K4:L4"/>
    <mergeCell ref="N4:O4"/>
    <mergeCell ref="J5:K5"/>
    <mergeCell ref="H6:I6"/>
    <mergeCell ref="B7:O7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M4" sqref="M4"/>
    </sheetView>
  </sheetViews>
  <sheetFormatPr defaultColWidth="9.140625" defaultRowHeight="21.75"/>
  <sheetData>
    <row r="1" spans="1:14" ht="21.75">
      <c r="A1" s="108" t="s">
        <v>0</v>
      </c>
      <c r="B1" s="108"/>
      <c r="C1" s="109" t="str">
        <f>'[8]c-form'!AG4</f>
        <v>Ban Pac,  Chom Thong, Chiang Mai,P.73A</v>
      </c>
      <c r="D1" s="109"/>
      <c r="E1" s="109"/>
      <c r="F1" s="109"/>
      <c r="G1" s="109"/>
      <c r="H1" s="109"/>
      <c r="I1" s="109"/>
      <c r="J1" s="109"/>
      <c r="K1" s="55"/>
      <c r="M1" s="108" t="s">
        <v>1</v>
      </c>
      <c r="N1" s="108"/>
    </row>
    <row r="2" spans="1:14" ht="21.75">
      <c r="A2" s="108" t="s">
        <v>2</v>
      </c>
      <c r="B2" s="108"/>
      <c r="C2" s="109" t="str">
        <f>'[8]c-form'!AG3</f>
        <v>Mae Nam Ping</v>
      </c>
      <c r="D2" s="109"/>
      <c r="E2" s="109"/>
      <c r="F2" s="109"/>
      <c r="G2" s="109"/>
      <c r="H2" s="56"/>
      <c r="I2" s="56"/>
      <c r="J2" s="56"/>
      <c r="K2" s="55"/>
      <c r="M2" s="57" t="s">
        <v>3</v>
      </c>
      <c r="N2" s="58"/>
    </row>
    <row r="3" spans="1:14" ht="21.75">
      <c r="A3" s="54" t="s">
        <v>4</v>
      </c>
      <c r="B3" s="54"/>
      <c r="C3" s="109" t="str">
        <f>'[8]c-form'!AH3</f>
        <v>Ping</v>
      </c>
      <c r="D3" s="109"/>
      <c r="E3" s="109"/>
      <c r="F3" s="109"/>
      <c r="G3" s="109"/>
      <c r="H3" s="56"/>
      <c r="I3" s="56"/>
      <c r="J3" s="56"/>
      <c r="K3" s="55"/>
      <c r="M3" s="108" t="s">
        <v>5</v>
      </c>
      <c r="N3" s="108"/>
    </row>
    <row r="4" spans="1:15" ht="21.75">
      <c r="A4" s="57" t="s">
        <v>6</v>
      </c>
      <c r="B4" s="59"/>
      <c r="C4" s="110" t="str">
        <f>'[8]c-form'!AI3</f>
        <v>Ping</v>
      </c>
      <c r="D4" s="110"/>
      <c r="E4" s="110"/>
      <c r="F4" s="110"/>
      <c r="G4" s="110"/>
      <c r="J4" s="61" t="s">
        <v>7</v>
      </c>
      <c r="K4" s="111">
        <v>-0.7619538969</v>
      </c>
      <c r="L4" s="111"/>
      <c r="M4" s="11" t="s">
        <v>8</v>
      </c>
      <c r="N4" s="112">
        <v>1.705</v>
      </c>
      <c r="O4" s="112"/>
    </row>
    <row r="5" spans="1:17" ht="21.75">
      <c r="A5" s="57"/>
      <c r="B5" s="59"/>
      <c r="C5" s="60"/>
      <c r="D5" s="60"/>
      <c r="E5" s="60"/>
      <c r="F5" s="60"/>
      <c r="G5" s="60"/>
      <c r="J5" s="113" t="s">
        <v>9</v>
      </c>
      <c r="K5" s="113"/>
      <c r="L5" s="63">
        <v>2020</v>
      </c>
      <c r="M5" s="62" t="s">
        <v>10</v>
      </c>
      <c r="N5" s="63">
        <v>2020</v>
      </c>
      <c r="O5" s="14" t="s">
        <v>11</v>
      </c>
      <c r="P5" s="64">
        <v>14</v>
      </c>
      <c r="Q5" s="65" t="s">
        <v>12</v>
      </c>
    </row>
    <row r="6" spans="1:15" ht="21.75">
      <c r="A6" s="57"/>
      <c r="B6" s="59"/>
      <c r="C6" s="60"/>
      <c r="D6" s="60"/>
      <c r="E6" s="60"/>
      <c r="F6" s="60"/>
      <c r="G6" s="60"/>
      <c r="H6" s="108" t="str">
        <f>IF(TRIM('[8]c-form'!AJ3)&lt;&gt;"","Water  Year   "&amp;'[8]c-form'!AJ3,"Water  Year   ")</f>
        <v>Water  Year   2020</v>
      </c>
      <c r="I6" s="108"/>
      <c r="J6" s="66"/>
      <c r="N6" s="67" t="s">
        <v>13</v>
      </c>
      <c r="O6" s="19">
        <v>0</v>
      </c>
    </row>
    <row r="7" spans="2:15" ht="21.75">
      <c r="B7" s="114" t="str">
        <f>IF(TRIM('[8]c-form'!AJ3)&lt;&gt;"","Suspended Sediment, in Tons per Day, Water Year April 1, "&amp;'[8]c-form'!AJ3&amp;" to March 31,  "&amp;'[8]c-form'!AJ3+1,"Suspended Sediment, in  Tons per Day, Water Year April 1,         to March 31,  ")</f>
        <v>Suspended Sediment, in Tons per Day, Water Year April 1, 2020 to March 31,  2021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</row>
    <row r="8" spans="2:11" ht="21.75">
      <c r="B8" s="69"/>
      <c r="C8" s="55"/>
      <c r="D8" s="55"/>
      <c r="E8" s="55"/>
      <c r="F8" s="55"/>
      <c r="G8" s="55"/>
      <c r="H8" s="55"/>
      <c r="I8" s="55"/>
      <c r="J8" s="55"/>
      <c r="K8" s="55"/>
    </row>
    <row r="9" spans="1:17" ht="23.25">
      <c r="A9" s="70"/>
      <c r="B9" s="71" t="s">
        <v>14</v>
      </c>
      <c r="C9" s="72" t="s">
        <v>15</v>
      </c>
      <c r="D9" s="72" t="s">
        <v>16</v>
      </c>
      <c r="E9" s="72" t="s">
        <v>17</v>
      </c>
      <c r="F9" s="72" t="s">
        <v>18</v>
      </c>
      <c r="G9" s="72" t="s">
        <v>19</v>
      </c>
      <c r="H9" s="72" t="s">
        <v>20</v>
      </c>
      <c r="I9" s="72" t="s">
        <v>21</v>
      </c>
      <c r="J9" s="72" t="s">
        <v>22</v>
      </c>
      <c r="K9" s="72" t="s">
        <v>23</v>
      </c>
      <c r="L9" s="72" t="s">
        <v>24</v>
      </c>
      <c r="M9" s="72" t="s">
        <v>25</v>
      </c>
      <c r="N9" s="72" t="s">
        <v>26</v>
      </c>
      <c r="O9" s="107" t="s">
        <v>27</v>
      </c>
      <c r="P9" s="107"/>
      <c r="Q9" s="70"/>
    </row>
    <row r="11" spans="2:17" ht="21.75">
      <c r="B11" s="68">
        <v>1</v>
      </c>
      <c r="C11" s="73">
        <f>IF('[8]Discharge'!C9=0,0,IF(TRIM('[8]Discharge'!C9)="","",IF(COUNT(O6)=0,"",IF(O6=1,(((10^K4)*('[8]Discharge'!C9^N4))/100),((10^K4)*('[8]Discharge'!C9^N4))))))</f>
        <v>0</v>
      </c>
      <c r="D11" s="73">
        <f>IF('[8]Discharge'!D9=0,0,IF(TRIM('[8]Discharge'!D9)="","",IF(COUNT(O6)=0,"",IF(O6=1,(((10^K4)*('[8]Discharge'!D9^N4))/100),((10^K4)*('[8]Discharge'!D9^N4))))))</f>
        <v>0</v>
      </c>
      <c r="E11" s="73">
        <f>IF('[8]Discharge'!E9=0,0,IF(TRIM('[8]Discharge'!E9)="","",IF(COUNT(O6)=0,"",IF(O6=1,(((10^K4)*('[8]Discharge'!E9^N4))/100),((10^K4)*('[8]Discharge'!E9^N4))))))</f>
        <v>0</v>
      </c>
      <c r="F11" s="73">
        <f>IF('[8]Discharge'!F9=0,0,IF(TRIM('[8]Discharge'!F9)="","",IF(COUNT(O6)=0,"",IF(O6=1,(((10^K4)*('[8]Discharge'!F9^N4))/100),((10^K4)*('[8]Discharge'!F9^N4))))))</f>
        <v>0</v>
      </c>
      <c r="G11" s="73">
        <f>IF('[8]Discharge'!G9=0,0,IF(TRIM('[8]Discharge'!G9)="","",IF(COUNT(O6)=0,"",IF(O6=1,(((10^K4)*('[8]Discharge'!G9^N4))/100),((10^K4)*('[8]Discharge'!G9^N4))))))</f>
        <v>0</v>
      </c>
      <c r="H11" s="73">
        <f>IF('[8]Discharge'!H9=0,0,IF(TRIM('[8]Discharge'!H9)="","",IF(COUNT(O6)=0,"",IF(O6=1,(((10^K4)*('[8]Discharge'!H9^N4))/100),((10^K4)*('[8]Discharge'!H9^N4))))))</f>
        <v>745.5142100064315</v>
      </c>
      <c r="I11" s="73">
        <f>IF('[8]Discharge'!I9=0,0,IF(TRIM('[8]Discharge'!I9)="","",IF(COUNT(O6)=0,"",IF(O6=1,(((10^K4)*('[8]Discharge'!I9^N4))/100),((10^K4)*('[8]Discharge'!I9^N4))))))</f>
        <v>580.5770272408092</v>
      </c>
      <c r="J11" s="73">
        <f>IF('[8]Discharge'!J9=0,0,IF(TRIM('[8]Discharge'!J9)="","",IF(COUNT(O6)=0,"",IF(O6=1,(((10^K4)*('[8]Discharge'!J9^N4))/100),((10^K4)*('[8]Discharge'!J9^N4))))))</f>
        <v>433.36604053587695</v>
      </c>
      <c r="K11" s="73">
        <f>IF('[8]Discharge'!K9=0,0,IF(TRIM('[8]Discharge'!K9)="","",IF(COUNT(O6)=0,"",IF(O6=1,(((10^K4)*('[8]Discharge'!K9^N4))/100),((10^K4)*('[8]Discharge'!K9^N4))))))</f>
        <v>19.860046502589743</v>
      </c>
      <c r="L11" s="73">
        <f>IF('[8]Discharge'!L9=0,0,IF(TRIM('[8]Discharge'!L9)="","",IF(COUNT(O6)=0,"",IF(O6=1,(((10^K4)*('[8]Discharge'!L9^N4))/100),((10^K4)*('[8]Discharge'!L9^N4))))))</f>
        <v>2.9712312954714006</v>
      </c>
      <c r="M11" s="73">
        <f>IF('[8]Discharge'!M9=0,0,IF(TRIM('[8]Discharge'!M9)="","",IF(COUNT(O6)=0,"",IF(O6=1,(((10^K4)*('[8]Discharge'!M9^N4))/100),((10^K4)*('[8]Discharge'!M9^N4))))))</f>
        <v>6.240151814356136</v>
      </c>
      <c r="N11" s="73">
        <f>IF('[8]Discharge'!N9=0,0,IF(TRIM('[8]Discharge'!N9)="","",IF(COUNT(O6)=0,"",IF(O6=1,(((10^K4)*('[8]Discharge'!N9^N4))/100),((10^K4)*('[8]Discharge'!N9^N4))))))</f>
        <v>4.59004302600625</v>
      </c>
      <c r="O11" s="105">
        <f>IF(AND(C11="",D11="",E11="",F11="",G11="",H11="",I11="",J11="",K11="",L11="",M11="",N11=""),"",SUM(C11:N11))</f>
        <v>1793.118750421541</v>
      </c>
      <c r="P11" s="105"/>
      <c r="Q11" s="44"/>
    </row>
    <row r="12" spans="2:17" ht="21.75">
      <c r="B12" s="68">
        <v>2</v>
      </c>
      <c r="C12" s="73">
        <f>IF('[8]Discharge'!C10=0,0,IF(TRIM('[8]Discharge'!C10)="","",IF(COUNT(O6)=0,"",IF(O6=1,(((10^K4)*('[8]Discharge'!C10^N4))/100),((10^K4)*('[8]Discharge'!C10^N4))))))</f>
        <v>0</v>
      </c>
      <c r="D12" s="73">
        <f>IF('[8]Discharge'!D10=0,0,IF(TRIM('[8]Discharge'!D10)="","",IF(COUNT(O6)=0,"",IF(O6=1,(((10^K4)*('[8]Discharge'!D10^N4))/100),((10^K4)*('[8]Discharge'!D10^N4))))))</f>
        <v>0</v>
      </c>
      <c r="E12" s="73">
        <f>IF('[8]Discharge'!E10=0,0,IF(TRIM('[8]Discharge'!E10)="","",IF(COUNT(O6)=0,"",IF(O6=1,(((10^K4)*('[8]Discharge'!E10^N4))/100),((10^K4)*('[8]Discharge'!E10^N4))))))</f>
        <v>0</v>
      </c>
      <c r="F12" s="73">
        <f>IF('[8]Discharge'!F10=0,0,IF(TRIM('[8]Discharge'!F10)="","",IF(COUNT(O6)=0,"",IF(O6=1,(((10^K4)*('[8]Discharge'!F10^N4))/100),((10^K4)*('[8]Discharge'!F10^N4))))))</f>
        <v>0</v>
      </c>
      <c r="G12" s="73">
        <f>IF('[8]Discharge'!G10=0,0,IF(TRIM('[8]Discharge'!G10)="","",IF(COUNT(O6)=0,"",IF(O6=1,(((10^K4)*('[8]Discharge'!G10^N4))/100),((10^K4)*('[8]Discharge'!G10^N4))))))</f>
        <v>0</v>
      </c>
      <c r="H12" s="73">
        <f>IF('[8]Discharge'!H10=0,0,IF(TRIM('[8]Discharge'!H10)="","",IF(COUNT(O6)=0,"",IF(O6=1,(((10^K4)*('[8]Discharge'!H10^N4))/100),((10^K4)*('[8]Discharge'!H10^N4))))))</f>
        <v>300.72674766841277</v>
      </c>
      <c r="I12" s="73">
        <f>IF('[8]Discharge'!I10=0,0,IF(TRIM('[8]Discharge'!I10)="","",IF(COUNT(O6)=0,"",IF(O6=1,(((10^K4)*('[8]Discharge'!I10^N4))/100),((10^K4)*('[8]Discharge'!I10^N4))))))</f>
        <v>206.11226470580218</v>
      </c>
      <c r="J12" s="73">
        <f>IF('[8]Discharge'!J10=0,0,IF(TRIM('[8]Discharge'!J10)="","",IF(COUNT(O6)=0,"",IF(O6=1,(((10^K4)*('[8]Discharge'!J10^N4))/100),((10^K4)*('[8]Discharge'!J10^N4))))))</f>
        <v>571.8845468231029</v>
      </c>
      <c r="K12" s="73">
        <f>IF('[8]Discharge'!K10=0,0,IF(TRIM('[8]Discharge'!K10)="","",IF(COUNT(O6)=0,"",IF(O6=1,(((10^K4)*('[8]Discharge'!K10^N4))/100),((10^K4)*('[8]Discharge'!K10^N4))))))</f>
        <v>19.860046502589743</v>
      </c>
      <c r="L12" s="73">
        <f>IF('[8]Discharge'!L10=0,0,IF(TRIM('[8]Discharge'!L10)="","",IF(COUNT(O6)=0,"",IF(O6=1,(((10^K4)*('[8]Discharge'!L10^N4))/100),((10^K4)*('[8]Discharge'!L10^N4))))))</f>
        <v>2.9712312954714006</v>
      </c>
      <c r="M12" s="73">
        <f>IF('[8]Discharge'!M10=0,0,IF(TRIM('[8]Discharge'!M10)="","",IF(COUNT(O6)=0,"",IF(O6=1,(((10^K4)*('[8]Discharge'!M10^N4))/100),((10^K4)*('[8]Discharge'!M10^N4))))))</f>
        <v>6.240151814356136</v>
      </c>
      <c r="N12" s="73">
        <f>IF('[8]Discharge'!N10=0,0,IF(TRIM('[8]Discharge'!N10)="","",IF(COUNT(O6)=0,"",IF(O6=1,(((10^K4)*('[8]Discharge'!N10^N4))/100),((10^K4)*('[8]Discharge'!N10^N4))))))</f>
        <v>4.59004302600625</v>
      </c>
      <c r="O12" s="105">
        <f aca="true" t="shared" si="0" ref="O12:O43">IF(AND(C12="",D12="",E12="",F12="",G12="",H12="",I12="",J12="",K12="",L12="",M12="",N12=""),"",SUM(C12:N12))</f>
        <v>1112.3850318357413</v>
      </c>
      <c r="P12" s="105"/>
      <c r="Q12" s="44"/>
    </row>
    <row r="13" spans="2:17" ht="21.75">
      <c r="B13" s="68">
        <v>3</v>
      </c>
      <c r="C13" s="73">
        <f>IF('[8]Discharge'!C11=0,0,IF(TRIM('[8]Discharge'!C11)="","",IF(COUNT(O6)=0,"",IF(O6=1,(((10^K4)*('[8]Discharge'!C11^N4))/100),((10^K4)*('[8]Discharge'!C11^N4))))))</f>
        <v>0</v>
      </c>
      <c r="D13" s="73">
        <f>IF('[8]Discharge'!D11=0,0,IF(TRIM('[8]Discharge'!D11)="","",IF(COUNT(O6)=0,"",IF(O6=1,(((10^K4)*('[8]Discharge'!D11^N4))/100),((10^K4)*('[8]Discharge'!D11^N4))))))</f>
        <v>0</v>
      </c>
      <c r="E13" s="73">
        <f>IF('[8]Discharge'!E11=0,0,IF(TRIM('[8]Discharge'!E11)="","",IF(COUNT(O6)=0,"",IF(O6=1,(((10^K4)*('[8]Discharge'!E11^N4))/100),((10^K4)*('[8]Discharge'!E11^N4))))))</f>
        <v>0</v>
      </c>
      <c r="F13" s="73">
        <f>IF('[8]Discharge'!F11=0,0,IF(TRIM('[8]Discharge'!F11)="","",IF(COUNT(O6)=0,"",IF(O6=1,(((10^K4)*('[8]Discharge'!F11^N4))/100),((10^K4)*('[8]Discharge'!F11^N4))))))</f>
        <v>0</v>
      </c>
      <c r="G13" s="73">
        <f>IF('[8]Discharge'!G11=0,0,IF(TRIM('[8]Discharge'!G11)="","",IF(COUNT(O6)=0,"",IF(O6=1,(((10^K4)*('[8]Discharge'!G11^N4))/100),((10^K4)*('[8]Discharge'!G11^N4))))))</f>
        <v>45.61111134834887</v>
      </c>
      <c r="H13" s="73">
        <f>IF('[8]Discharge'!H11=0,0,IF(TRIM('[8]Discharge'!H11)="","",IF(COUNT(O6)=0,"",IF(O6=1,(((10^K4)*('[8]Discharge'!H11^N4))/100),((10^K4)*('[8]Discharge'!H11^N4))))))</f>
        <v>766.2853679854096</v>
      </c>
      <c r="I13" s="73">
        <f>IF('[8]Discharge'!I11=0,0,IF(TRIM('[8]Discharge'!I11)="","",IF(COUNT(O6)=0,"",IF(O6=1,(((10^K4)*('[8]Discharge'!I11^N4))/100),((10^K4)*('[8]Discharge'!I11^N4))))))</f>
        <v>300.72674766841277</v>
      </c>
      <c r="J13" s="73">
        <f>IF('[8]Discharge'!J11=0,0,IF(TRIM('[8]Discharge'!J11)="","",IF(COUNT(O6)=0,"",IF(O6=1,(((10^K4)*('[8]Discharge'!J11^N4))/100),((10^K4)*('[8]Discharge'!J11^N4))))))</f>
        <v>563.2463577416839</v>
      </c>
      <c r="K13" s="73">
        <f>IF('[8]Discharge'!K11=0,0,IF(TRIM('[8]Discharge'!K11)="","",IF(COUNT(O6)=0,"",IF(O6=1,(((10^K4)*('[8]Discharge'!K11^N4))/100),((10^K4)*('[8]Discharge'!K11^N4))))))</f>
        <v>19.860046502589743</v>
      </c>
      <c r="L13" s="73">
        <f>IF('[8]Discharge'!L11=0,0,IF(TRIM('[8]Discharge'!L11)="","",IF(COUNT(O6)=0,"",IF(O6=1,(((10^K4)*('[8]Discharge'!L11^N4))/100),((10^K4)*('[8]Discharge'!L11^N4))))))</f>
        <v>2.9712312954714006</v>
      </c>
      <c r="M13" s="73">
        <f>IF('[8]Discharge'!M11=0,0,IF(TRIM('[8]Discharge'!M11)="","",IF(COUNT(O6)=0,"",IF(O6=1,(((10^K4)*('[8]Discharge'!M11^N4))/100),((10^K4)*('[8]Discharge'!M11^N4))))))</f>
        <v>6.240151814356136</v>
      </c>
      <c r="N13" s="73">
        <f>IF('[8]Discharge'!N11=0,0,IF(TRIM('[8]Discharge'!N11)="","",IF(COUNT(O6)=0,"",IF(O6=1,(((10^K4)*('[8]Discharge'!N11^N4))/100),((10^K4)*('[8]Discharge'!N11^N4))))))</f>
        <v>4.59004302600625</v>
      </c>
      <c r="O13" s="105">
        <f t="shared" si="0"/>
        <v>1709.5310573822787</v>
      </c>
      <c r="P13" s="105"/>
      <c r="Q13" s="44"/>
    </row>
    <row r="14" spans="2:17" ht="21.75">
      <c r="B14" s="68">
        <v>4</v>
      </c>
      <c r="C14" s="73">
        <f>IF('[8]Discharge'!C12=0,0,IF(TRIM('[8]Discharge'!C12)="","",IF(COUNT(O6)=0,"",IF(O6=1,(((10^K4)*('[8]Discharge'!C12^N4))/100),((10^K4)*('[8]Discharge'!C12^N4))))))</f>
        <v>0</v>
      </c>
      <c r="D14" s="73">
        <f>IF('[8]Discharge'!D12=0,0,IF(TRIM('[8]Discharge'!D12)="","",IF(COUNT(O6)=0,"",IF(O6=1,(((10^K4)*('[8]Discharge'!D12^N4))/100),((10^K4)*('[8]Discharge'!D12^N4))))))</f>
        <v>0</v>
      </c>
      <c r="E14" s="73">
        <f>IF('[8]Discharge'!E12=0,0,IF(TRIM('[8]Discharge'!E12)="","",IF(COUNT(O6)=0,"",IF(O6=1,(((10^K4)*('[8]Discharge'!E12^N4))/100),((10^K4)*('[8]Discharge'!E12^N4))))))</f>
        <v>0</v>
      </c>
      <c r="F14" s="73">
        <f>IF('[8]Discharge'!F12=0,0,IF(TRIM('[8]Discharge'!F12)="","",IF(COUNT(O6)=0,"",IF(O6=1,(((10^K4)*('[8]Discharge'!F12^N4))/100),((10^K4)*('[8]Discharge'!F12^N4))))))</f>
        <v>0</v>
      </c>
      <c r="G14" s="73">
        <f>IF('[8]Discharge'!G12=0,0,IF(TRIM('[8]Discharge'!G12)="","",IF(COUNT(O6)=0,"",IF(O6=1,(((10^K4)*('[8]Discharge'!G12^N4))/100),((10^K4)*('[8]Discharge'!G12^N4))))))</f>
        <v>2037.7572770900413</v>
      </c>
      <c r="H14" s="73">
        <f>IF('[8]Discharge'!H12=0,0,IF(TRIM('[8]Discharge'!H12)="","",IF(COUNT(O6)=0,"",IF(O6=1,(((10^K4)*('[8]Discharge'!H12^N4))/100),((10^K4)*('[8]Discharge'!H12^N4))))))</f>
        <v>368.0479290062914</v>
      </c>
      <c r="I14" s="73">
        <f>IF('[8]Discharge'!I12=0,0,IF(TRIM('[8]Discharge'!I12)="","",IF(COUNT(O6)=0,"",IF(O6=1,(((10^K4)*('[8]Discharge'!I12^N4))/100),((10^K4)*('[8]Discharge'!I12^N4))))))</f>
        <v>694.623873817749</v>
      </c>
      <c r="J14" s="73">
        <f>IF('[8]Discharge'!J12=0,0,IF(TRIM('[8]Discharge'!J12)="","",IF(COUNT(O6)=0,"",IF(O6=1,(((10^K4)*('[8]Discharge'!J12^N4))/100),((10^K4)*('[8]Discharge'!J12^N4))))))</f>
        <v>456.4943218597517</v>
      </c>
      <c r="K14" s="73">
        <f>IF('[8]Discharge'!K12=0,0,IF(TRIM('[8]Discharge'!K12)="","",IF(COUNT(O6)=0,"",IF(O6=1,(((10^K4)*('[8]Discharge'!K12^N4))/100),((10^K4)*('[8]Discharge'!K12^N4))))))</f>
        <v>19.860046502589743</v>
      </c>
      <c r="L14" s="73">
        <f>IF('[8]Discharge'!L12=0,0,IF(TRIM('[8]Discharge'!L12)="","",IF(COUNT(O6)=0,"",IF(O6=1,(((10^K4)*('[8]Discharge'!L12^N4))/100),((10^K4)*('[8]Discharge'!L12^N4))))))</f>
        <v>2.9712312954714006</v>
      </c>
      <c r="M14" s="73">
        <f>IF('[8]Discharge'!M12=0,0,IF(TRIM('[8]Discharge'!M12)="","",IF(COUNT(O6)=0,"",IF(O6=1,(((10^K4)*('[8]Discharge'!M12^N4))/100),((10^K4)*('[8]Discharge'!M12^N4))))))</f>
        <v>6.240151814356136</v>
      </c>
      <c r="N14" s="73">
        <f>IF('[8]Discharge'!N12=0,0,IF(TRIM('[8]Discharge'!N12)="","",IF(COUNT(O6)=0,"",IF(O6=1,(((10^K4)*('[8]Discharge'!N12^N4))/100),((10^K4)*('[8]Discharge'!N12^N4))))))</f>
        <v>4.59004302600625</v>
      </c>
      <c r="O14" s="105">
        <f t="shared" si="0"/>
        <v>3590.5848744122572</v>
      </c>
      <c r="P14" s="105"/>
      <c r="Q14" s="44"/>
    </row>
    <row r="15" spans="2:17" ht="21.75">
      <c r="B15" s="68">
        <v>5</v>
      </c>
      <c r="C15" s="73">
        <f>IF('[8]Discharge'!C13=0,0,IF(TRIM('[8]Discharge'!C13)="","",IF(COUNT(O6)=0,"",IF(O6=1,(((10^K4)*('[8]Discharge'!C13^N4))/100),(((10^K4)*('[8]Discharge'!C13^N4)))))))</f>
        <v>0</v>
      </c>
      <c r="D15" s="73">
        <f>IF('[8]Discharge'!D13=0,0,IF(TRIM('[8]Discharge'!D13)="","",IF(COUNT(O6)=0,"",IF(O6=1,(((10^K4)*('[8]Discharge'!D13^N4))/100),((10^K4)*('[8]Discharge'!D13^N4))))))</f>
        <v>0</v>
      </c>
      <c r="E15" s="73">
        <f>IF('[8]Discharge'!E13=0,0,IF(TRIM('[8]Discharge'!E13)="","",IF(COUNT(O6)=0,"",IF(O6=1,(((10^K4)*('[8]Discharge'!E13^N4))/100),((10^K4)*('[8]Discharge'!E13^N4))))))</f>
        <v>0</v>
      </c>
      <c r="F15" s="73">
        <f>IF('[8]Discharge'!F13=0,0,IF(TRIM('[8]Discharge'!F13)="","",IF(COUNT(O6)=0,"",IF(O6=1,(((10^K4)*('[8]Discharge'!F13^N4))/100),((10^K4)*('[8]Discharge'!F13^N4))))))</f>
        <v>0</v>
      </c>
      <c r="G15" s="73">
        <f>IF('[8]Discharge'!G13=0,0,IF(TRIM('[8]Discharge'!G13)="","",IF(COUNT(O6)=0,"",IF(O6=1,(((10^K4)*('[8]Discharge'!G13^N4))/100),((10^K4)*('[8]Discharge'!G13^N4))))))</f>
        <v>3613.3563338108033</v>
      </c>
      <c r="H15" s="73">
        <f>IF('[8]Discharge'!H13=0,0,IF(TRIM('[8]Discharge'!H13)="","",IF(COUNT(O6)=0,"",IF(O6=1,(((10^K4)*('[8]Discharge'!H13^N4))/100),((10^K4)*('[8]Discharge'!H13^N4))))))</f>
        <v>236.78608329609426</v>
      </c>
      <c r="I15" s="73">
        <f>IF('[8]Discharge'!I13=0,0,IF(TRIM('[8]Discharge'!I13)="","",IF(COUNT(O6)=0,"",IF(O6=1,(((10^K4)*('[8]Discharge'!I13^N4))/100),((10^K4)*('[8]Discharge'!I13^N4))))))</f>
        <v>625.8964800773026</v>
      </c>
      <c r="J15" s="73">
        <f>IF('[8]Discharge'!J13=0,0,IF(TRIM('[8]Discharge'!J13)="","",IF(COUNT(O6)=0,"",IF(O6=1,(((10^K4)*('[8]Discharge'!J13^N4))/100),((10^K4)*('[8]Discharge'!J13^N4))))))</f>
        <v>368.0479290062914</v>
      </c>
      <c r="K15" s="73">
        <f>IF('[8]Discharge'!K13=0,0,IF(TRIM('[8]Discharge'!K13)="","",IF(COUNT(O6)=0,"",IF(O6=1,(((10^K4)*('[8]Discharge'!K13^N4))/100),((10^K4)*('[8]Discharge'!K13^N4))))))</f>
        <v>19.860046502589743</v>
      </c>
      <c r="L15" s="73">
        <f>IF('[8]Discharge'!L13=0,0,IF(TRIM('[8]Discharge'!L13)="","",IF(COUNT(O6)=0,"",IF(O6=1,(((10^K4)*('[8]Discharge'!L13^N4))/100),((10^K4)*('[8]Discharge'!L13^N4))))))</f>
        <v>2.9712312954714006</v>
      </c>
      <c r="M15" s="73">
        <f>IF('[8]Discharge'!M13=0,0,IF(TRIM('[8]Discharge'!M13)="","",IF(COUNT(O6)=0,"",IF(O6=1,(((10^K4)*('[8]Discharge'!M13^N4))/100),((10^K4)*('[8]Discharge'!M13^N4))))))</f>
        <v>6.240151814356136</v>
      </c>
      <c r="N15" s="73">
        <f>IF('[8]Discharge'!N13=0,0,IF(TRIM('[8]Discharge'!N13)="","",IF(COUNT(O6)=0,"",IF(O6=1,(((10^K4)*('[8]Discharge'!N13^N4))/100),((10^K4)*('[8]Discharge'!N13^N4))))))</f>
        <v>4.59004302600625</v>
      </c>
      <c r="O15" s="105">
        <f t="shared" si="0"/>
        <v>4877.748298828916</v>
      </c>
      <c r="P15" s="105"/>
      <c r="Q15" s="44"/>
    </row>
    <row r="16" spans="2:17" ht="21.75">
      <c r="B16" s="68">
        <v>6</v>
      </c>
      <c r="C16" s="73">
        <f>IF('[8]Discharge'!C14=0,0,IF(TRIM('[8]Discharge'!C14)="","",IF(COUNT(O6)=0,"",IF(O6=1,(((10^K4)*('[8]Discharge'!C14^N4))/100),((10^K4)*('[8]Discharge'!C14^N4))))))</f>
        <v>0</v>
      </c>
      <c r="D16" s="73">
        <f>IF('[8]Discharge'!D14=0,0,IF(TRIM('[8]Discharge'!D14)="","",IF(COUNT(O6)=0,"",IF(O6=1,(((10^K4)*('[8]Discharge'!D14^N4))/100),((10^K4)*('[8]Discharge'!D14^N4))))))</f>
        <v>0</v>
      </c>
      <c r="E16" s="73">
        <f>IF('[8]Discharge'!E14=0,0,IF(TRIM('[8]Discharge'!E14)="","",IF(COUNT(O6)=0,"",IF(O6=1,(((10^K4)*('[8]Discharge'!E14^N4))/100),((10^K4)*('[8]Discharge'!E14^N4))))))</f>
        <v>0</v>
      </c>
      <c r="F16" s="73">
        <f>IF('[8]Discharge'!F14=0,0,IF(TRIM('[8]Discharge'!F14)="","",IF(COUNT(O6)=0,"",IF(O6=1,(((10^K4)*('[8]Discharge'!F14^N4))/100),((10^K4)*('[8]Discharge'!F14^N4))))))</f>
        <v>0</v>
      </c>
      <c r="G16" s="73">
        <f>IF('[8]Discharge'!G14=0,0,IF(TRIM('[8]Discharge'!G14)="","",IF(COUNT(O6)=0,"",IF(O6=1,(((10^K4)*('[8]Discharge'!G14^N4))/100),((10^K4)*('[8]Discharge'!G14^N4))))))</f>
        <v>4495.387931350168</v>
      </c>
      <c r="H16" s="73">
        <f>IF('[8]Discharge'!H14=0,0,IF(TRIM('[8]Discharge'!H14)="","",IF(COUNT(O6)=0,"",IF(O6=1,(((10^K4)*('[8]Discharge'!H14^N4))/100),((10^K4)*('[8]Discharge'!H14^N4))))))</f>
        <v>182.43340132695155</v>
      </c>
      <c r="I16" s="73">
        <f>IF('[8]Discharge'!I14=0,0,IF(TRIM('[8]Discharge'!I14)="","",IF(COUNT(O6)=0,"",IF(O6=1,(((10^K4)*('[8]Discharge'!I14^N4))/100),((10^K4)*('[8]Discharge'!I14^N4))))))</f>
        <v>694.623873817749</v>
      </c>
      <c r="J16" s="73">
        <f>IF('[8]Discharge'!J14=0,0,IF(TRIM('[8]Discharge'!J14)="","",IF(COUNT(O6)=0,"",IF(O6=1,(((10^K4)*('[8]Discharge'!J14^N4))/100),((10^K4)*('[8]Discharge'!J14^N4))))))</f>
        <v>512.8067164035251</v>
      </c>
      <c r="K16" s="73">
        <f>IF('[8]Discharge'!K14=0,0,IF(TRIM('[8]Discharge'!K14)="","",IF(COUNT(O6)=0,"",IF(O6=1,(((10^K4)*('[8]Discharge'!K14^N4))/100),((10^K4)*('[8]Discharge'!K14^N4))))))</f>
        <v>26.483961754069764</v>
      </c>
      <c r="L16" s="73">
        <f>IF('[8]Discharge'!L14=0,0,IF(TRIM('[8]Discharge'!L14)="","",IF(COUNT(O6)=0,"",IF(O6=1,(((10^K4)*('[8]Discharge'!L14^N4))/100),((10^K4)*('[8]Discharge'!L14^N4))))))</f>
        <v>2.9712312954714006</v>
      </c>
      <c r="M16" s="73">
        <f>IF('[8]Discharge'!M14=0,0,IF(TRIM('[8]Discharge'!M14)="","",IF(COUNT(O6)=0,"",IF(O6=1,(((10^K4)*('[8]Discharge'!M14^N4))/100),((10^K4)*('[8]Discharge'!M14^N4))))))</f>
        <v>6.240151814356136</v>
      </c>
      <c r="N16" s="73">
        <f>IF('[8]Discharge'!N14=0,0,IF(TRIM('[8]Discharge'!N14)="","",IF(COUNT(O6)=0,"",IF(O6=1,(((10^K4)*('[8]Discharge'!N14^N4))/100),((10^K4)*('[8]Discharge'!N14^N4))))))</f>
        <v>4.28543644007425</v>
      </c>
      <c r="O16" s="105">
        <f t="shared" si="0"/>
        <v>5925.232704202367</v>
      </c>
      <c r="P16" s="105"/>
      <c r="Q16" s="44"/>
    </row>
    <row r="17" spans="2:17" ht="21.75">
      <c r="B17" s="68">
        <v>7</v>
      </c>
      <c r="C17" s="73">
        <f>IF('[8]Discharge'!C15=0,0,IF(TRIM('[8]Discharge'!C15)="","",IF(COUNT(O6)=0,"",IF(O6=1,(((10^K4)*('[8]Discharge'!C15^N4))/100),((10^K4)*('[8]Discharge'!C15^N4))))))</f>
        <v>0</v>
      </c>
      <c r="D17" s="73">
        <f>IF('[8]Discharge'!D15=0,0,IF(TRIM('[8]Discharge'!D15)="","",IF(COUNT(O6)=0,"",IF(O6=1,(((10^K4)*('[8]Discharge'!D15^N4))/100),((10^K4)*('[8]Discharge'!D15^N4))))))</f>
        <v>0</v>
      </c>
      <c r="E17" s="73">
        <f>IF('[8]Discharge'!E15=0,0,IF(TRIM('[8]Discharge'!E15)="","",IF(COUNT(O6)=0,"",IF(O6=1,(((10^K4)*('[8]Discharge'!E15^N4))/100),((10^K4)*('[8]Discharge'!E15^N4))))))</f>
        <v>0</v>
      </c>
      <c r="F17" s="73">
        <f>IF('[8]Discharge'!F15=0,0,IF(TRIM('[8]Discharge'!F15)="","",IF(COUNT(O6)=0,"",IF(O6=1,(((10^K4)*('[8]Discharge'!F15^N4))/100),((10^K4)*('[8]Discharge'!F15^N4))))))</f>
        <v>0</v>
      </c>
      <c r="G17" s="73">
        <f>IF('[8]Discharge'!G15=0,0,IF(TRIM('[8]Discharge'!G15)="","",IF(COUNT(O6)=0,"",IF(O6=1,(((10^K4)*('[8]Discharge'!G15^N4))/100),((10^K4)*('[8]Discharge'!G15^N4))))))</f>
        <v>3320.0827717730103</v>
      </c>
      <c r="H17" s="73">
        <f>IF('[8]Discharge'!H15=0,0,IF(TRIM('[8]Discharge'!H15)="","",IF(COUNT(O6)=0,"",IF(O6=1,(((10^K4)*('[8]Discharge'!H15^N4))/100),((10^K4)*('[8]Discharge'!H15^N4))))))</f>
        <v>152.33871769329264</v>
      </c>
      <c r="I17" s="73">
        <f>IF('[8]Discharge'!I15=0,0,IF(TRIM('[8]Discharge'!I15)="","",IF(COUNT(O6)=0,"",IF(O6=1,(((10^K4)*('[8]Discharge'!I15^N4))/100),((10^K4)*('[8]Discharge'!I15^N4))))))</f>
        <v>714.8014208949916</v>
      </c>
      <c r="J17" s="73">
        <f>IF('[8]Discharge'!J15=0,0,IF(TRIM('[8]Discharge'!J15)="","",IF(COUNT(O6)=0,"",IF(O6=1,(((10^K4)*('[8]Discharge'!J15^N4))/100),((10^K4)*('[8]Discharge'!J15^N4))))))</f>
        <v>231.5519602158543</v>
      </c>
      <c r="K17" s="73">
        <f>IF('[8]Discharge'!K15=0,0,IF(TRIM('[8]Discharge'!K15)="","",IF(COUNT(O6)=0,"",IF(O6=1,(((10^K4)*('[8]Discharge'!K15^N4))/100),((10^K4)*('[8]Discharge'!K15^N4))))))</f>
        <v>49.7054560463943</v>
      </c>
      <c r="L17" s="73">
        <f>IF('[8]Discharge'!L15=0,0,IF(TRIM('[8]Discharge'!L15)="","",IF(COUNT(O6)=0,"",IF(O6=1,(((10^K4)*('[8]Discharge'!L15^N4))/100),((10^K4)*('[8]Discharge'!L15^N4))))))</f>
        <v>2.9712312954714006</v>
      </c>
      <c r="M17" s="73">
        <f>IF('[8]Discharge'!M15=0,0,IF(TRIM('[8]Discharge'!M15)="","",IF(COUNT(O6)=0,"",IF(O6=1,(((10^K4)*('[8]Discharge'!M15^N4))/100),((10^K4)*('[8]Discharge'!M15^N4))))))</f>
        <v>6.240151814356136</v>
      </c>
      <c r="N17" s="73">
        <f>IF('[8]Discharge'!N15=0,0,IF(TRIM('[8]Discharge'!N15)="","",IF(COUNT(O6)=0,"",IF(O6=1,(((10^K4)*('[8]Discharge'!N15^N4))/100),((10^K4)*('[8]Discharge'!N15^N4))))))</f>
        <v>3.214146288416973</v>
      </c>
      <c r="O17" s="105">
        <f t="shared" si="0"/>
        <v>4480.905856021788</v>
      </c>
      <c r="P17" s="105"/>
      <c r="Q17" s="44"/>
    </row>
    <row r="18" spans="2:17" ht="21.75">
      <c r="B18" s="68">
        <v>8</v>
      </c>
      <c r="C18" s="73">
        <f>IF('[8]Discharge'!C16=0,0,IF(TRIM('[8]Discharge'!C16)="","",IF(COUNT(O6)=0,"",IF(O6=1,(((10^K4)*('[8]Discharge'!C16^N4))/100),((10^K4)*('[8]Discharge'!C16^N4))))))</f>
        <v>0</v>
      </c>
      <c r="D18" s="73">
        <f>IF('[8]Discharge'!D16=0,0,IF(TRIM('[8]Discharge'!D16)="","",IF(COUNT(O6)=0,"",IF(O6=1,(((10^K4)*('[8]Discharge'!D16^N4))/100),((10^K4)*('[8]Discharge'!D16^N4))))))</f>
        <v>0</v>
      </c>
      <c r="E18" s="73">
        <f>IF('[8]Discharge'!E16=0,0,IF(TRIM('[8]Discharge'!E16)="","",IF(COUNT(O6)=0,"",IF(O6=1,(((10^K4)*('[8]Discharge'!E16^N4))/100),((10^K4)*('[8]Discharge'!E16^N4))))))</f>
        <v>0</v>
      </c>
      <c r="F18" s="73">
        <f>IF('[8]Discharge'!F16=0,0,IF(TRIM('[8]Discharge'!F16)="","",IF(COUNT(O6)=0,"",IF(O6=1,(((10^K4)*('[8]Discharge'!F16^N4))/100),((10^K4)*('[8]Discharge'!F16^N4))))))</f>
        <v>0</v>
      </c>
      <c r="G18" s="73">
        <f>IF('[8]Discharge'!G16=0,0,IF(TRIM('[8]Discharge'!G16)="","",IF(COUNT(O6)=0,"",IF(O6=1,(((10^K4)*('[8]Discharge'!G16^N4))/100),((10^K4)*('[8]Discharge'!G16^N4))))))</f>
        <v>2596.6102894286796</v>
      </c>
      <c r="H18" s="73">
        <f>IF('[8]Discharge'!H16=0,0,IF(TRIM('[8]Discharge'!H16)="","",IF(COUNT(O6)=0,"",IF(O6=1,(((10^K4)*('[8]Discharge'!H16^N4))/100),((10^K4)*('[8]Discharge'!H16^N4))))))</f>
        <v>152.33871769329264</v>
      </c>
      <c r="I18" s="73">
        <f>IF('[8]Discharge'!I16=0,0,IF(TRIM('[8]Discharge'!I16)="","",IF(COUNT(O6)=0,"",IF(O6=1,(((10^K4)*('[8]Discharge'!I16^N4))/100),((10^K4)*('[8]Discharge'!I16^N4))))))</f>
        <v>635.5330622138086</v>
      </c>
      <c r="J18" s="73">
        <f>IF('[8]Discharge'!J16=0,0,IF(TRIM('[8]Discharge'!J16)="","",IF(COUNT(O6)=0,"",IF(O6=1,(((10^K4)*('[8]Discharge'!J16^N4))/100),((10^K4)*('[8]Discharge'!J16^N4))))))</f>
        <v>226.36630798605077</v>
      </c>
      <c r="K18" s="73">
        <f>IF('[8]Discharge'!K16=0,0,IF(TRIM('[8]Discharge'!K16)="","",IF(COUNT(O6)=0,"",IF(O6=1,(((10^K4)*('[8]Discharge'!K16^N4))/100),((10^K4)*('[8]Discharge'!K16^N4))))))</f>
        <v>47.640095115330745</v>
      </c>
      <c r="L18" s="73">
        <f>IF('[8]Discharge'!L16=0,0,IF(TRIM('[8]Discharge'!L16)="","",IF(COUNT(O6)=0,"",IF(O6=1,(((10^K4)*('[8]Discharge'!L16^N4))/100),((10^K4)*('[8]Discharge'!L16^N4))))))</f>
        <v>2.9712312954714006</v>
      </c>
      <c r="M18" s="73">
        <f>IF('[8]Discharge'!M16=0,0,IF(TRIM('[8]Discharge'!M16)="","",IF(COUNT(O6)=0,"",IF(O6=1,(((10^K4)*('[8]Discharge'!M16^N4))/100),((10^K4)*('[8]Discharge'!M16^N4))))))</f>
        <v>6.240151814356136</v>
      </c>
      <c r="N18" s="73">
        <f>IF('[8]Discharge'!N16=0,0,IF(TRIM('[8]Discharge'!N16)="","",IF(COUNT(O6)=0,"",IF(O6=1,(((10^K4)*('[8]Discharge'!N16^N4))/100),((10^K4)*('[8]Discharge'!N16^N4))))))</f>
        <v>3.214146288416973</v>
      </c>
      <c r="O18" s="105">
        <f t="shared" si="0"/>
        <v>3670.914001835407</v>
      </c>
      <c r="P18" s="105"/>
      <c r="Q18" s="44"/>
    </row>
    <row r="19" spans="2:17" ht="21.75">
      <c r="B19" s="68">
        <v>9</v>
      </c>
      <c r="C19" s="73">
        <f>IF('[8]Discharge'!C17=0,0,IF(TRIM('[8]Discharge'!C17)="","",IF(COUNT(O6)=0,"",IF(O6=1,(((10^K4)*('[8]Discharge'!C17^N4))/100),((10^K4)*('[8]Discharge'!C17^N4))))))</f>
        <v>0</v>
      </c>
      <c r="D19" s="73">
        <f>IF('[8]Discharge'!D17=0,0,IF(TRIM('[8]Discharge'!D17)="","",IF(COUNT(O6)=0,"",IF(O6=1,(((10^K4)*('[8]Discharge'!D17^N4))/100),((10^K4)*('[8]Discharge'!D17^N4))))))</f>
        <v>0</v>
      </c>
      <c r="E19" s="73">
        <f>IF('[8]Discharge'!E17=0,0,IF(TRIM('[8]Discharge'!E17)="","",IF(COUNT(O6)=0,"",IF(O6=1,(((10^K4)*('[8]Discharge'!E17^N4))/100),((10^K4)*('[8]Discharge'!E17^N4))))))</f>
        <v>0</v>
      </c>
      <c r="F19" s="73">
        <f>IF('[8]Discharge'!F17=0,0,IF(TRIM('[8]Discharge'!F17)="","",IF(COUNT(O6)=0,"",IF(O6=1,(((10^K4)*('[8]Discharge'!F17^N4))/100),((10^K4)*('[8]Discharge'!F17^N4))))))</f>
        <v>0</v>
      </c>
      <c r="G19" s="73">
        <f>IF('[8]Discharge'!G17=0,0,IF(TRIM('[8]Discharge'!G17)="","",IF(COUNT(O6)=0,"",IF(O6=1,(((10^K4)*('[8]Discharge'!G17^N4))/100),((10^K4)*('[8]Discharge'!G17^N4))))))</f>
        <v>1352.3051377725756</v>
      </c>
      <c r="H19" s="73">
        <f>IF('[8]Discharge'!H17=0,0,IF(TRIM('[8]Discharge'!H17)="","",IF(COUNT(O6)=0,"",IF(O6=1,(((10^K4)*('[8]Discharge'!H17^N4))/100),((10^K4)*('[8]Discharge'!H17^N4))))))</f>
        <v>616.3208600645635</v>
      </c>
      <c r="I19" s="73">
        <f>IF('[8]Discharge'!I17=0,0,IF(TRIM('[8]Discharge'!I17)="","",IF(COUNT(O6)=0,"",IF(O6=1,(((10^K4)*('[8]Discharge'!I17^N4))/100),((10^K4)*('[8]Discharge'!I17^N4))))))</f>
        <v>571.8845468231029</v>
      </c>
      <c r="J19" s="73">
        <f>IF('[8]Discharge'!J17=0,0,IF(TRIM('[8]Discharge'!J17)="","",IF(COUNT(O6)=0,"",IF(O6=1,(((10^K4)*('[8]Discharge'!J17^N4))/100),((10^K4)*('[8]Discharge'!J17^N4))))))</f>
        <v>226.36630798605077</v>
      </c>
      <c r="K19" s="73">
        <f>IF('[8]Discharge'!K17=0,0,IF(TRIM('[8]Discharge'!K17)="","",IF(COUNT(O6)=0,"",IF(O6=1,(((10^K4)*('[8]Discharge'!K17^N4))/100),((10^K4)*('[8]Discharge'!K17^N4))))))</f>
        <v>20.81279435954895</v>
      </c>
      <c r="L19" s="73">
        <f>IF('[8]Discharge'!L17=0,0,IF(TRIM('[8]Discharge'!L17)="","",IF(COUNT(O6)=0,"",IF(O6=1,(((10^K4)*('[8]Discharge'!L17^N4))/100),((10^K4)*('[8]Discharge'!L17^N4))))))</f>
        <v>2.9712312954714006</v>
      </c>
      <c r="M19" s="73">
        <f>IF('[8]Discharge'!M17=0,0,IF(TRIM('[8]Discharge'!M17)="","",IF(COUNT(O6)=0,"",IF(O6=1,(((10^K4)*('[8]Discharge'!M17^N4))/100),((10^K4)*('[8]Discharge'!M17^N4))))))</f>
        <v>6.240151814356136</v>
      </c>
      <c r="N19" s="73">
        <f>IF('[8]Discharge'!N17=0,0,IF(TRIM('[8]Discharge'!N17)="","",IF(COUNT(O6)=0,"",IF(O6=1,(((10^K4)*('[8]Discharge'!N17^N4))/100),((10^K4)*('[8]Discharge'!N17^N4))))))</f>
        <v>3.214146288416973</v>
      </c>
      <c r="O19" s="105">
        <f t="shared" si="0"/>
        <v>2800.1151764040865</v>
      </c>
      <c r="P19" s="105"/>
      <c r="Q19" s="44"/>
    </row>
    <row r="20" spans="2:17" ht="21.75">
      <c r="B20" s="68">
        <v>10</v>
      </c>
      <c r="C20" s="73">
        <f>IF('[8]Discharge'!C18=0,0,IF(TRIM('[8]Discharge'!C18)="","",IF(COUNT(O6)=0,"",IF(O6=1,(((10^K4)*('[8]Discharge'!C18^N4))/100),((10^K4)*('[8]Discharge'!C18^N4))))))</f>
        <v>0</v>
      </c>
      <c r="D20" s="73">
        <f>IF('[8]Discharge'!D18=0,0,IF(TRIM('[8]Discharge'!D18)="","",IF(COUNT(O6)=0,"",IF(O6=1,(((10^K4)*('[8]Discharge'!D18^N4))/100),((10^K4)*('[8]Discharge'!D18^N4))))))</f>
        <v>0</v>
      </c>
      <c r="E20" s="73">
        <f>IF('[8]Discharge'!E18=0,0,IF(TRIM('[8]Discharge'!E18)="","",IF(COUNT(O6)=0,"",IF(O6=1,(((10^K4)*('[8]Discharge'!E18^N4))/100),((10^K4)*('[8]Discharge'!E18^N4))))))</f>
        <v>0</v>
      </c>
      <c r="F20" s="73">
        <f>IF('[8]Discharge'!F18=0,0,IF(TRIM('[8]Discharge'!F18)="","",IF(COUNT(O6)=0,"",IF(O6=1,(((10^K4)*('[8]Discharge'!F18^N4))/100),((10^K4)*('[8]Discharge'!F18^N4))))))</f>
        <v>0</v>
      </c>
      <c r="G20" s="73">
        <f>IF('[8]Discharge'!G18=0,0,IF(TRIM('[8]Discharge'!G18)="","",IF(COUNT(O6)=0,"",IF(O6=1,(((10^K4)*('[8]Discharge'!G18^N4))/100),((10^K4)*('[8]Discharge'!G18^N4))))))</f>
        <v>1055.18933535235</v>
      </c>
      <c r="H20" s="73">
        <f>IF('[8]Discharge'!H18=0,0,IF(TRIM('[8]Discharge'!H18)="","",IF(COUNT(O6)=0,"",IF(O6=1,(((10^K4)*('[8]Discharge'!H18^N4))/100),((10^K4)*('[8]Discharge'!H18^N4))))))</f>
        <v>598.0385952977889</v>
      </c>
      <c r="I20" s="73">
        <f>IF('[8]Discharge'!I18=0,0,IF(TRIM('[8]Discharge'!I18)="","",IF(COUNT(O6)=0,"",IF(O6=1,(((10^K4)*('[8]Discharge'!I18^N4))/100),((10^K4)*('[8]Discharge'!I18^N4))))))</f>
        <v>368.0479290062914</v>
      </c>
      <c r="J20" s="73">
        <f>IF('[8]Discharge'!J18=0,0,IF(TRIM('[8]Discharge'!J18)="","",IF(COUNT(O6)=0,"",IF(O6=1,(((10^K4)*('[8]Discharge'!J18^N4))/100),((10^K4)*('[8]Discharge'!J18^N4))))))</f>
        <v>226.36630798605077</v>
      </c>
      <c r="K20" s="73">
        <f>IF('[8]Discharge'!K18=0,0,IF(TRIM('[8]Discharge'!K18)="","",IF(COUNT(O6)=0,"",IF(O6=1,(((10^K4)*('[8]Discharge'!K18^N4))/100),((10^K4)*('[8]Discharge'!K18^N4))))))</f>
        <v>19.860046502589743</v>
      </c>
      <c r="L20" s="73">
        <f>IF('[8]Discharge'!L18=0,0,IF(TRIM('[8]Discharge'!L18)="","",IF(COUNT(O6)=0,"",IF(O6=1,(((10^K4)*('[8]Discharge'!L18^N4))/100),((10^K4)*('[8]Discharge'!L18^N4))))))</f>
        <v>3.464901014105649</v>
      </c>
      <c r="M20" s="73">
        <f>IF('[8]Discharge'!M18=0,0,IF(TRIM('[8]Discharge'!M18)="","",IF(COUNT(O6)=0,"",IF(O6=1,(((10^K4)*('[8]Discharge'!M18^N4))/100),((10^K4)*('[8]Discharge'!M18^N4))))))</f>
        <v>6.240151814356136</v>
      </c>
      <c r="N20" s="73">
        <f>IF('[8]Discharge'!N18=0,0,IF(TRIM('[8]Discharge'!N18)="","",IF(COUNT(O6)=0,"",IF(O6=1,(((10^K4)*('[8]Discharge'!N18^N4))/100),((10^K4)*('[8]Discharge'!N18^N4))))))</f>
        <v>3.214146288416973</v>
      </c>
      <c r="O20" s="105">
        <f t="shared" si="0"/>
        <v>2280.4214132619495</v>
      </c>
      <c r="P20" s="105"/>
      <c r="Q20" s="44"/>
    </row>
    <row r="21" spans="2:17" ht="21.75">
      <c r="B21" s="68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105"/>
      <c r="P21" s="105"/>
      <c r="Q21" s="44"/>
    </row>
    <row r="22" spans="2:17" ht="21.75">
      <c r="B22" s="68">
        <v>11</v>
      </c>
      <c r="C22" s="73">
        <f>IF('[8]Discharge'!C20=0,0,IF(TRIM('[8]Discharge'!C20)="","",IF(COUNT(O6)=0,"",IF(O6=1,(((10^K4)*('[8]Discharge'!C20^N4))/100),((10^K4)*('[8]Discharge'!C20^N4))))))</f>
        <v>0</v>
      </c>
      <c r="D22" s="73">
        <f>IF('[8]Discharge'!D20=0,0,IF(TRIM('[8]Discharge'!D20)="","",IF(COUNT(O6)=0,"",IF(O6=1,(((10^K4)*('[8]Discharge'!D20^N4))/100),((10^K4)*('[8]Discharge'!D20^N4))))))</f>
        <v>0</v>
      </c>
      <c r="E22" s="73">
        <f>IF('[8]Discharge'!E20=0,0,IF(TRIM('[8]Discharge'!E20)="","",IF(COUNT(O6)=0,"",IF(O6=1,(((10^K4)*('[8]Discharge'!E20^N4))/100),((10^K4)*('[8]Discharge'!E20^N4))))))</f>
        <v>0</v>
      </c>
      <c r="F22" s="73">
        <f>IF('[8]Discharge'!F20=0,0,IF(TRIM('[8]Discharge'!F20)="","",IF(COUNT(O6)=0,"",IF(O6=1,(((10^K4)*('[8]Discharge'!F20^N4))/100),((10^K4)*('[8]Discharge'!F20^N4))))))</f>
        <v>0</v>
      </c>
      <c r="G22" s="73">
        <f>IF('[8]Discharge'!G20=0,0,IF(TRIM('[8]Discharge'!G20)="","",IF(COUNT(O6)=0,"",IF(O6=1,(((10^K4)*('[8]Discharge'!G20^N4))/100),((10^K4)*('[8]Discharge'!G20^N4))))))</f>
        <v>928.4722584795669</v>
      </c>
      <c r="H22" s="73">
        <f>IF('[8]Discharge'!H20=0,0,IF(TRIM('[8]Discharge'!H20)="","",IF(COUNT(O6)=0,"",IF(O6=1,(((10^K4)*('[8]Discharge'!H20^N4))/100),((10^K4)*('[8]Discharge'!H20^N4))))))</f>
        <v>1155.7102955536254</v>
      </c>
      <c r="I22" s="73">
        <f>IF('[8]Discharge'!I20=0,0,IF(TRIM('[8]Discharge'!I20)="","",IF(COUNT(O6)=0,"",IF(O6=1,(((10^K4)*('[8]Discharge'!I20^N4))/100),((10^K4)*('[8]Discharge'!I20^N4))))))</f>
        <v>270.7404796470382</v>
      </c>
      <c r="J22" s="73">
        <f>IF('[8]Discharge'!J20=0,0,IF(TRIM('[8]Discharge'!J20)="","",IF(COUNT(O6)=0,"",IF(O6=1,(((10^K4)*('[8]Discharge'!J20^N4))/100),((10^K4)*('[8]Discharge'!J20^N4))))))</f>
        <v>226.36630798605077</v>
      </c>
      <c r="K22" s="73">
        <f>IF('[8]Discharge'!K20=0,0,IF(TRIM('[8]Discharge'!K20)="","",IF(COUNT(O6)=0,"",IF(O6=1,(((10^K4)*('[8]Discharge'!K20^N4))/100),((10^K4)*('[8]Discharge'!K20^N4))))))</f>
        <v>19.860046502589743</v>
      </c>
      <c r="L22" s="73">
        <f>IF('[8]Discharge'!L20=0,0,IF(TRIM('[8]Discharge'!L20)="","",IF(COUNT(O6)=0,"",IF(O6=1,(((10^K4)*('[8]Discharge'!L20^N4))/100),((10^K4)*('[8]Discharge'!L20^N4))))))</f>
        <v>3.464901014105649</v>
      </c>
      <c r="M22" s="73">
        <f>IF('[8]Discharge'!M20=0,0,IF(TRIM('[8]Discharge'!M20)="","",IF(COUNT(O6)=0,"",IF(O6=1,(((10^K4)*('[8]Discharge'!M20^N4))/100),((10^K4)*('[8]Discharge'!M20^N4))))))</f>
        <v>6.240151814356136</v>
      </c>
      <c r="N22" s="73">
        <f>IF('[8]Discharge'!N20=0,0,IF(TRIM('[8]Discharge'!N20)="","",IF(COUNT(O6)=0,"",IF(O6=1,(((10^K4)*('[8]Discharge'!N20^N4))/100),((10^K4)*('[8]Discharge'!N20^N4))))))</f>
        <v>3.214146288416973</v>
      </c>
      <c r="O22" s="105">
        <f t="shared" si="0"/>
        <v>2614.06858728575</v>
      </c>
      <c r="P22" s="105"/>
      <c r="Q22" s="44"/>
    </row>
    <row r="23" spans="2:17" ht="21.75">
      <c r="B23" s="68">
        <v>12</v>
      </c>
      <c r="C23" s="73">
        <f>IF('[8]Discharge'!C21=0,0,IF(TRIM('[8]Discharge'!C21)="","",IF(COUNT(O6)=0,"",IF(O6=1,(((10^K4)*('[8]Discharge'!C21^N4))/100),((10^K4)*('[8]Discharge'!C21^N4))))))</f>
        <v>0</v>
      </c>
      <c r="D23" s="73">
        <f>IF('[8]Discharge'!D21=0,0,IF(TRIM('[8]Discharge'!D21)="","",IF(COUNT(O6)=0,"",IF(O6=1,(((10^K4)*('[8]Discharge'!D21^N4))/100),((10^K4)*('[8]Discharge'!D21^N4))))))</f>
        <v>0</v>
      </c>
      <c r="E23" s="73">
        <f>IF('[8]Discharge'!E21=0,0,IF(TRIM('[8]Discharge'!E21)="","",IF(COUNT(O6)=0,"",IF(O6=1,(((10^K4)*('[8]Discharge'!E21^N4))/100),((10^K4)*('[8]Discharge'!E21^N4))))))</f>
        <v>0</v>
      </c>
      <c r="F23" s="73">
        <f>IF('[8]Discharge'!F21=0,0,IF(TRIM('[8]Discharge'!F21)="","",IF(COUNT(O6)=0,"",IF(O6=1,(((10^K4)*('[8]Discharge'!F21^N4))/100),((10^K4)*('[8]Discharge'!F21^N4))))))</f>
        <v>0</v>
      </c>
      <c r="G23" s="73">
        <f>IF('[8]Discharge'!G21=0,0,IF(TRIM('[8]Discharge'!G21)="","",IF(COUNT(O6)=0,"",IF(O6=1,(((10^K4)*('[8]Discharge'!G21^N4))/100),((10^K4)*('[8]Discharge'!G21^N4))))))</f>
        <v>787.2919853798746</v>
      </c>
      <c r="H23" s="73">
        <f>IF('[8]Discharge'!H21=0,0,IF(TRIM('[8]Discharge'!H21)="","",IF(COUNT(O6)=0,"",IF(O6=1,(((10^K4)*('[8]Discharge'!H21^N4))/100),((10^K4)*('[8]Discharge'!H21^N4))))))</f>
        <v>625.8964800773026</v>
      </c>
      <c r="I23" s="73">
        <f>IF('[8]Discharge'!I21=0,0,IF(TRIM('[8]Discharge'!I21)="","",IF(COUNT(O6)=0,"",IF(O6=1,(((10^K4)*('[8]Discharge'!I21^N4))/100),((10^K4)*('[8]Discharge'!I21^N4))))))</f>
        <v>164.9617425402911</v>
      </c>
      <c r="J23" s="73">
        <f>IF('[8]Discharge'!J21=0,0,IF(TRIM('[8]Discharge'!J21)="","",IF(COUNT(O6)=0,"",IF(O6=1,(((10^K4)*('[8]Discharge'!J21^N4))/100),((10^K4)*('[8]Discharge'!J21^N4))))))</f>
        <v>226.36630798605077</v>
      </c>
      <c r="K23" s="73">
        <f>IF('[8]Discharge'!K21=0,0,IF(TRIM('[8]Discharge'!K21)="","",IF(COUNT(O6)=0,"",IF(O6=1,(((10^K4)*('[8]Discharge'!K21^N4))/100),((10^K4)*('[8]Discharge'!K21^N4))))))</f>
        <v>19.860046502589743</v>
      </c>
      <c r="L23" s="73">
        <f>IF('[8]Discharge'!L21=0,0,IF(TRIM('[8]Discharge'!L21)="","",IF(COUNT(O6)=0,"",IF(O6=1,(((10^K4)*('[8]Discharge'!L21^N4))/100),((10^K4)*('[8]Discharge'!L21^N4))))))</f>
        <v>3.464901014105649</v>
      </c>
      <c r="M23" s="73">
        <f>IF('[8]Discharge'!M21=0,0,IF(TRIM('[8]Discharge'!M21)="","",IF(COUNT(O6)=0,"",IF(O6=1,(((10^K4)*('[8]Discharge'!M21^N4))/100),((10^K4)*('[8]Discharge'!M21^N4))))))</f>
        <v>6.240151814356136</v>
      </c>
      <c r="N23" s="73">
        <f>IF('[8]Discharge'!N21=0,0,IF(TRIM('[8]Discharge'!N21)="","",IF(COUNT(O6)=0,"",IF(O6=1,(((10^K4)*('[8]Discharge'!N21^N4))/100),((10^K4)*('[8]Discharge'!N21^N4))))))</f>
        <v>3.214146288416973</v>
      </c>
      <c r="O23" s="105">
        <f t="shared" si="0"/>
        <v>1837.2957616029876</v>
      </c>
      <c r="P23" s="105"/>
      <c r="Q23" s="44"/>
    </row>
    <row r="24" spans="2:17" ht="21.75">
      <c r="B24" s="68">
        <v>13</v>
      </c>
      <c r="C24" s="73">
        <f>IF('[8]Discharge'!C10=0,0,IF(TRIM('[8]Discharge'!C22)="","",IF(COUNT(O6)=0,"",IF(O6=1,(((10^K4)*('[8]Discharge'!C22^N4))/100),((10^K4)*('[8]Discharge'!C22^N4))))))</f>
        <v>0</v>
      </c>
      <c r="D24" s="73">
        <f>IF('[8]Discharge'!D22=0,0,IF(TRIM('[8]Discharge'!D22)="","",IF(COUNT(O6)=0,"",IF(O6=1,(((10^K4)*('[8]Discharge'!D22^N4))/100),((10^K4)*('[8]Discharge'!D22^N4))))))</f>
        <v>0</v>
      </c>
      <c r="E24" s="73">
        <f>IF('[8]Discharge'!E22=0,0,IF(TRIM('[8]Discharge'!E22)="","",IF(COUNT(O6)=0,"",IF(O6=1,(((10^K4)*('[8]Discharge'!E22^N4))/100),((10^K4)*('[8]Discharge'!E22^N4))))))</f>
        <v>0</v>
      </c>
      <c r="F24" s="73">
        <f>IF('[8]Discharge'!F22=0,0,IF(TRIM('[8]Discharge'!F22)="","",IF(COUNT(O6)=0,"",IF(O6=1,(((10^K4)*('[8]Discharge'!F22^N4))/100),((10^K4)*('[8]Discharge'!F22^N4))))))</f>
        <v>0</v>
      </c>
      <c r="G24" s="73">
        <f>IF('[8]Discharge'!G22=0,0,IF(TRIM('[8]Discharge'!G22)="","",IF(COUNT(O6)=0,"",IF(O6=1,(((10^K4)*('[8]Discharge'!G22^N4))/100),((10^K4)*('[8]Discharge'!G22^N4))))))</f>
        <v>396.53351488769454</v>
      </c>
      <c r="H24" s="73">
        <f>IF('[8]Discharge'!H22=0,0,IF(TRIM('[8]Discharge'!H22)="","",IF(COUNT(O6)=0,"",IF(O6=1,(((10^K4)*('[8]Discharge'!H22^N4))/100),((10^K4)*('[8]Discharge'!H22^N4))))))</f>
        <v>382.1809789079447</v>
      </c>
      <c r="I24" s="73">
        <f>IF('[8]Discharge'!I22=0,0,IF(TRIM('[8]Discharge'!I22)="","",IF(COUNT(O6)=0,"",IF(O6=1,(((10^K4)*('[8]Discharge'!I22^N4))/100),((10^K4)*('[8]Discharge'!I22^N4))))))</f>
        <v>73.56165014011637</v>
      </c>
      <c r="J24" s="73">
        <f>IF('[8]Discharge'!J22=0,0,IF(TRIM('[8]Discharge'!J22)="","",IF(COUNT(O6)=0,"",IF(O6=1,(((10^K4)*('[8]Discharge'!J22^N4))/100),((10^K4)*('[8]Discharge'!J22^N4))))))</f>
        <v>226.36630798605077</v>
      </c>
      <c r="K24" s="73">
        <f>IF('[8]Discharge'!K22=0,0,IF(TRIM('[8]Discharge'!K22)="","",IF(COUNT(O6)=0,"",IF(O6=1,(((10^K4)*('[8]Discharge'!K22^N4))/100),((10^K4)*('[8]Discharge'!K22^N4))))))</f>
        <v>19.860046502589743</v>
      </c>
      <c r="L24" s="73">
        <f>IF('[8]Discharge'!L22=0,0,IF(TRIM('[8]Discharge'!L22)="","",IF(COUNT(O6)=0,"",IF(O6=1,(((10^K4)*('[8]Discharge'!L22^N4))/100),((10^K4)*('[8]Discharge'!L22^N4))))))</f>
        <v>3.464901014105649</v>
      </c>
      <c r="M24" s="73">
        <f>IF('[8]Discharge'!M22=0,0,IF(TRIM('[8]Discharge'!M22)="","",IF(COUNT(O6)=0,"",IF(O6=1,(((10^K4)*('[8]Discharge'!M22^N4))/100),((10^K4)*('[8]Discharge'!M22^N4))))))</f>
        <v>6.240151814356136</v>
      </c>
      <c r="N24" s="73">
        <f>IF('[8]Discharge'!N22=0,0,IF(TRIM('[8]Discharge'!N22)="","",IF(COUNT(O6)=0,"",IF(O6=1,(((10^K4)*('[8]Discharge'!N22^N4))/100),((10^K4)*('[8]Discharge'!N22^N4))))))</f>
        <v>3.214146288416973</v>
      </c>
      <c r="O24" s="105">
        <f t="shared" si="0"/>
        <v>1111.4216975412749</v>
      </c>
      <c r="P24" s="105"/>
      <c r="Q24" s="44"/>
    </row>
    <row r="25" spans="2:17" ht="21.75">
      <c r="B25" s="68">
        <v>14</v>
      </c>
      <c r="C25" s="73">
        <f>IF('[8]Discharge'!C10=0,0,IF(TRIM('[8]Discharge'!C23)="","",IF(COUNT(O6)=0,"",IF(O6=1,(((10^K4)*('[8]Discharge'!C23^N4))/100),((10^K4)*('[8]Discharge'!C23^N4))))))</f>
        <v>0</v>
      </c>
      <c r="D25" s="73">
        <f>IF('[8]Discharge'!D23=0,0,IF(TRIM('[8]Discharge'!D23)="","",IF(COUNT(O6)=0,"",IF(O6=1,(((10^K4)*('[8]Discharge'!D23^N4))/100),((10^K4)*('[8]Discharge'!D23^N4))))))</f>
        <v>0</v>
      </c>
      <c r="E25" s="73">
        <f>IF('[8]Discharge'!E23=0,0,IF(TRIM('[8]Discharge'!E23)="","",IF(COUNT(O6)=0,"",IF(O6=1,(((10^K4)*('[8]Discharge'!E23^N4))/100),((10^K4)*('[8]Discharge'!E23^N4))))))</f>
        <v>0</v>
      </c>
      <c r="F25" s="73">
        <f>IF('[8]Discharge'!F23=0,0,IF(TRIM('[8]Discharge'!F23)="","",IF(COUNT(O6)=0,"",IF(O6=1,(((10^K4)*('[8]Discharge'!F23^N4))/100),((10^K4)*('[8]Discharge'!F23^N4))))))</f>
        <v>0</v>
      </c>
      <c r="G25" s="73">
        <f>IF('[8]Discharge'!G23=0,0,IF(TRIM('[8]Discharge'!G23)="","",IF(COUNT(O6)=0,"",IF(O6=1,(((10^K4)*('[8]Discharge'!G23^N4))/100),((10^K4)*('[8]Discharge'!G23^N4))))))</f>
        <v>160.70794189518404</v>
      </c>
      <c r="H25" s="73">
        <f>IF('[8]Discharge'!H23=0,0,IF(TRIM('[8]Discharge'!H23)="","",IF(COUNT(O6)=0,"",IF(O6=1,(((10^K4)*('[8]Discharge'!H23^N4))/100),((10^K4)*('[8]Discharge'!H23^N4))))))</f>
        <v>270.7404796470382</v>
      </c>
      <c r="I25" s="73">
        <f>IF('[8]Discharge'!I23=0,0,IF(TRIM('[8]Discharge'!I23)="","",IF(COUNT(O6)=0,"",IF(O6=1,(((10^K4)*('[8]Discharge'!I23^N4))/100),((10^K4)*('[8]Discharge'!I23^N4))))))</f>
        <v>73.56165014011637</v>
      </c>
      <c r="J25" s="73">
        <f>IF('[8]Discharge'!J23=0,0,IF(TRIM('[8]Discharge'!J23)="","",IF(COUNT(O6)=0,"",IF(O6=1,(((10^K4)*('[8]Discharge'!J23^N4))/100),((10^K4)*('[8]Discharge'!J23^N4))))))</f>
        <v>201.17188979629313</v>
      </c>
      <c r="K25" s="73">
        <f>IF('[8]Discharge'!K23=0,0,IF(TRIM('[8]Discharge'!K23)="","",IF(COUNT(O6)=0,"",IF(O6=1,(((10^K4)*('[8]Discharge'!K23^N4))/100),((10^K4)*('[8]Discharge'!K23^N4))))))</f>
        <v>14.538432950972092</v>
      </c>
      <c r="L25" s="73">
        <f>IF('[8]Discharge'!L23=0,0,IF(TRIM('[8]Discharge'!L23)="","",IF(COUNT(O6)=0,"",IF(O6=1,(((10^K4)*('[8]Discharge'!L23^N4))/100),((10^K4)*('[8]Discharge'!L23^N4))))))</f>
        <v>3.464901014105649</v>
      </c>
      <c r="M25" s="73">
        <f>IF('[8]Discharge'!M23=0,0,IF(TRIM('[8]Discharge'!M23)="","",IF(COUNT(O6)=0,"",IF(O6=1,(((10^K4)*('[8]Discharge'!M23^N4))/100),((10^K4)*('[8]Discharge'!M23^N4))))))</f>
        <v>6.240151814356136</v>
      </c>
      <c r="N25" s="73">
        <f>IF('[8]Discharge'!N23=0,0,IF(TRIM('[8]Discharge'!N23)="","",IF(COUNT(O6)=0,"",IF(O6=1,(((10^K4)*('[8]Discharge'!N23^N4))/100),((10^K4)*('[8]Discharge'!N23^N4))))))</f>
        <v>3.214146288416973</v>
      </c>
      <c r="O25" s="105">
        <f t="shared" si="0"/>
        <v>733.6395935464826</v>
      </c>
      <c r="P25" s="105"/>
      <c r="Q25" s="44"/>
    </row>
    <row r="26" spans="2:17" ht="21.75">
      <c r="B26" s="68">
        <v>15</v>
      </c>
      <c r="C26" s="73">
        <f>IF('[8]Discharge'!C24=0,0,IF(TRIM('[8]Discharge'!C24)="","",IF(COUNT(O6)=0,"",IF(O6=1,(((10^K4)*('[8]Discharge'!C24^N4))/100),((10^K4)*('[8]Discharge'!C24^N4))))))</f>
        <v>0</v>
      </c>
      <c r="D26" s="73">
        <f>IF('[8]Discharge'!D24=0,0,IF(TRIM('[8]Discharge'!D24)="","",IF(COUNT(O6)=0,"",IF(O6=1,(((10^K4)*('[8]Discharge'!D24^N4))/100),((10^K4)*('[8]Discharge'!D24^N4))))))</f>
        <v>0</v>
      </c>
      <c r="E26" s="73">
        <f>IF('[8]Discharge'!E24=0,0,IF(TRIM('[8]Discharge'!E24)="","",IF(COUNT(O6)=0,"",IF(O6=1,(((10^K4)*('[8]Discharge'!E24^N4))/100),((10^K4)*('[8]Discharge'!E24^N4))))))</f>
        <v>0</v>
      </c>
      <c r="F26" s="73">
        <f>IF('[8]Discharge'!F24=0,0,IF(TRIM('[8]Discharge'!F24)="","",IF(COUNT(O6)=0,"",IF(O6=1,(((10^K4)*('[8]Discharge'!F24^N4))/100),((10^K4)*('[8]Discharge'!F24^N4))))))</f>
        <v>0</v>
      </c>
      <c r="G26" s="73">
        <f>IF('[8]Discharge'!G24=0,0,IF(TRIM('[8]Discharge'!G24)="","",IF(COUNT(O6)=0,"",IF(O6=1,(((10^K4)*('[8]Discharge'!G24^N4))/100),((10^K4)*('[8]Discharge'!G24^N4))))))</f>
        <v>276.63337650723787</v>
      </c>
      <c r="H26" s="73">
        <f>IF('[8]Discharge'!H24=0,0,IF(TRIM('[8]Discharge'!H24)="","",IF(COUNT(O6)=0,"",IF(O6=1,(((10^K4)*('[8]Discharge'!H24^N4))/100),((10^K4)*('[8]Discharge'!H24^N4))))))</f>
        <v>276.63337650723787</v>
      </c>
      <c r="I26" s="73">
        <f>IF('[8]Discharge'!I24=0,0,IF(TRIM('[8]Discharge'!I24)="","",IF(COUNT(O6)=0,"",IF(O6=1,(((10^K4)*('[8]Discharge'!I24^N4))/100),((10^K4)*('[8]Discharge'!I24^N4))))))</f>
        <v>68.3792774402054</v>
      </c>
      <c r="J26" s="73">
        <f>IF('[8]Discharge'!J24=0,0,IF(TRIM('[8]Discharge'!J24)="","",IF(COUNT(O6)=0,"",IF(O6=1,(((10^K4)*('[8]Discharge'!J24^N4))/100),((10^K4)*('[8]Discharge'!J24^N4))))))</f>
        <v>102.34830372415787</v>
      </c>
      <c r="K26" s="73">
        <f>IF('[8]Discharge'!K24=0,0,IF(TRIM('[8]Discharge'!K24)="","",IF(COUNT(O6)=0,"",IF(O6=1,(((10^K4)*('[8]Discharge'!K24^N4))/100),((10^K4)*('[8]Discharge'!K24^N4))))))</f>
        <v>6.240151814356136</v>
      </c>
      <c r="L26" s="73">
        <f>IF('[8]Discharge'!L24=0,0,IF(TRIM('[8]Discharge'!L24)="","",IF(COUNT(O6)=0,"",IF(O6=1,(((10^K4)*('[8]Discharge'!L24^N4))/100),((10^K4)*('[8]Discharge'!L24^N4))))))</f>
        <v>2.7362634087501507</v>
      </c>
      <c r="M26" s="73">
        <f>IF('[8]Discharge'!M24=0,0,IF(TRIM('[8]Discharge'!M24)="","",IF(COUNT(O6)=0,"",IF(O6=1,(((10^K4)*('[8]Discharge'!M24^N4))/100),((10^K4)*('[8]Discharge'!M24^N4))))))</f>
        <v>6.240151814356136</v>
      </c>
      <c r="N26" s="73">
        <f>IF('[8]Discharge'!N24=0,0,IF(TRIM('[8]Discharge'!N24)="","",IF(COUNT(O6)=0,"",IF(O6=1,(((10^K4)*('[8]Discharge'!N24^N4))/100),((10^K4)*('[8]Discharge'!N24^N4))))))</f>
        <v>3.214146288416973</v>
      </c>
      <c r="O26" s="105">
        <f t="shared" si="0"/>
        <v>742.4250475047185</v>
      </c>
      <c r="P26" s="105"/>
      <c r="Q26" s="44"/>
    </row>
    <row r="27" spans="2:17" ht="21.75">
      <c r="B27" s="68">
        <v>16</v>
      </c>
      <c r="C27" s="73">
        <f>IF('[8]Discharge'!C25=0,0,IF(TRIM('[8]Discharge'!C25)="","",IF(COUNT(O6)=0,"",IF(O6=1,(((10^K4)*('[8]Discharge'!C25^N4))/100),((10^K4)*('[8]Discharge'!C25^N4))))))</f>
        <v>0</v>
      </c>
      <c r="D27" s="73">
        <f>IF('[8]Discharge'!D25=0,0,IF(TRIM('[8]Discharge'!D25)="","",IF(COUNT(O6)=0,"",IF(O6=1,(((10^K4)*('[8]Discharge'!D25^N4))/100),((10^K4)*('[8]Discharge'!D25^N4))))))</f>
        <v>0</v>
      </c>
      <c r="E27" s="73">
        <f>IF('[8]Discharge'!E25=0,0,IF(TRIM('[8]Discharge'!E25)="","",IF(COUNT(O6)=0,"",IF(O6=1,(((10^K4)*('[8]Discharge'!E25^N4))/100),((10^K4)*('[8]Discharge'!E25^N4))))))</f>
        <v>0</v>
      </c>
      <c r="F27" s="73">
        <f>IF('[8]Discharge'!F25=0,0,IF(TRIM('[8]Discharge'!F25)="","",IF(COUNT(O6)=0,"",IF(O6=1,(((10^K4)*('[8]Discharge'!F25^N4))/100),((10^K4)*('[8]Discharge'!F25^N4))))))</f>
        <v>0</v>
      </c>
      <c r="G27" s="73">
        <f>IF('[8]Discharge'!G25=0,0,IF(TRIM('[8]Discharge'!G25)="","",IF(COUNT(O6)=0,"",IF(O6=1,(((10^K4)*('[8]Discharge'!G25^N4))/100),((10^K4)*('[8]Discharge'!G25^N4))))))</f>
        <v>928.4722584795669</v>
      </c>
      <c r="H27" s="73">
        <f>IF('[8]Discharge'!H25=0,0,IF(TRIM('[8]Discharge'!H25)="","",IF(COUNT(O6)=0,"",IF(O6=1,(((10^K4)*('[8]Discharge'!H25^N4))/100),((10^K4)*('[8]Discharge'!H25^N4))))))</f>
        <v>169.26139052802563</v>
      </c>
      <c r="I27" s="73">
        <f>IF('[8]Discharge'!I25=0,0,IF(TRIM('[8]Discharge'!I25)="","",IF(COUNT(O6)=0,"",IF(O6=1,(((10^K4)*('[8]Discharge'!I25^N4))/100),((10^K4)*('[8]Discharge'!I25^N4))))))</f>
        <v>36.021815749367796</v>
      </c>
      <c r="J27" s="73">
        <f>IF('[8]Discharge'!J25=0,0,IF(TRIM('[8]Discharge'!J25)="","",IF(COUNT(O6)=0,"",IF(O6=1,(((10^K4)*('[8]Discharge'!J25^N4))/100),((10^K4)*('[8]Discharge'!J25^N4))))))</f>
        <v>87.34874044611092</v>
      </c>
      <c r="K27" s="73">
        <f>IF('[8]Discharge'!K25=0,0,IF(TRIM('[8]Discharge'!K25)="","",IF(COUNT(O6)=0,"",IF(O6=1,(((10^K4)*('[8]Discharge'!K25^N4))/100),((10^K4)*('[8]Discharge'!K25^N4))))))</f>
        <v>6.240151814356136</v>
      </c>
      <c r="L27" s="73">
        <f>IF('[8]Discharge'!L25=0,0,IF(TRIM('[8]Discharge'!L25)="","",IF(COUNT(O6)=0,"",IF(O6=1,(((10^K4)*('[8]Discharge'!L25^N4))/100),((10^K4)*('[8]Discharge'!L25^N4))))))</f>
        <v>1.297424549340626</v>
      </c>
      <c r="M27" s="73">
        <f>IF('[8]Discharge'!M25=0,0,IF(TRIM('[8]Discharge'!M25)="","",IF(COUNT(O6)=0,"",IF(O6=1,(((10^K4)*('[8]Discharge'!M25^N4))/100),((10^K4)*('[8]Discharge'!M25^N4))))))</f>
        <v>6.240151814356136</v>
      </c>
      <c r="N27" s="73">
        <f>IF('[8]Discharge'!N25=0,0,IF(TRIM('[8]Discharge'!N25)="","",IF(COUNT(O6)=0,"",IF(O6=1,(((10^K4)*('[8]Discharge'!N25^N4))/100),((10^K4)*('[8]Discharge'!N25^N4))))))</f>
        <v>3.214146288416973</v>
      </c>
      <c r="O27" s="105">
        <f t="shared" si="0"/>
        <v>1238.0960796695408</v>
      </c>
      <c r="P27" s="105"/>
      <c r="Q27" s="44"/>
    </row>
    <row r="28" spans="2:17" ht="21.75">
      <c r="B28" s="68">
        <v>17</v>
      </c>
      <c r="C28" s="73">
        <f>IF('[8]Discharge'!C26=0,0,IF(TRIM('[8]Discharge'!C26)="","",IF(COUNT(O6)=0,"",IF(O6=1,(((10^K4)*('[8]Discharge'!C26^N4))/100),((10^K4)*('[8]Discharge'!C26^N4))))))</f>
        <v>0</v>
      </c>
      <c r="D28" s="73">
        <f>IF('[8]Discharge'!D26=0,0,IF(TRIM('[8]Discharge'!D26)="","",IF(COUNT(O6)=0,"",IF(O6=1,(((10^K4)*('[8]Discharge'!D26^N4))/100),((10^K4)*('[8]Discharge'!D26^N4))))))</f>
        <v>0</v>
      </c>
      <c r="E28" s="73">
        <f>IF('[8]Discharge'!E26=0,0,IF(TRIM('[8]Discharge'!E26)="","",IF(COUNT(O6)=0,"",IF(O6=1,(((10^K4)*('[8]Discharge'!E26^N4))/100),((10^K4)*('[8]Discharge'!E26^N4))))))</f>
        <v>0</v>
      </c>
      <c r="F28" s="73">
        <f>IF('[8]Discharge'!F26=0,0,IF(TRIM('[8]Discharge'!F26)="","",IF(COUNT(O6)=0,"",IF(O6=1,(((10^K4)*('[8]Discharge'!F26^N4))/100),((10^K4)*('[8]Discharge'!F26^N4))))))</f>
        <v>0</v>
      </c>
      <c r="G28" s="73">
        <f>IF('[8]Discharge'!G26=0,0,IF(TRIM('[8]Discharge'!G26)="","",IF(COUNT(O6)=0,"",IF(O6=1,(((10^K4)*('[8]Discharge'!G26^N4))/100),((10^K4)*('[8]Discharge'!G26^N4))))))</f>
        <v>714.8014208949916</v>
      </c>
      <c r="H28" s="73">
        <f>IF('[8]Discharge'!H26=0,0,IF(TRIM('[8]Discharge'!H26)="","",IF(COUNT(O6)=0,"",IF(O6=1,(((10^K4)*('[8]Discharge'!H26^N4))/100),((10^K4)*('[8]Discharge'!H26^N4))))))</f>
        <v>354.13580097138595</v>
      </c>
      <c r="I28" s="73">
        <f>IF('[8]Discharge'!I26=0,0,IF(TRIM('[8]Discharge'!I26)="","",IF(COUNT(O6)=0,"",IF(O6=1,(((10^K4)*('[8]Discharge'!I26^N4))/100),((10^K4)*('[8]Discharge'!I26^N4))))))</f>
        <v>47.640095115330745</v>
      </c>
      <c r="J28" s="73">
        <f>IF('[8]Discharge'!J26=0,0,IF(TRIM('[8]Discharge'!J26)="","",IF(COUNT(O6)=0,"",IF(O6=1,(((10^K4)*('[8]Discharge'!J26^N4))/100),((10^K4)*('[8]Discharge'!J26^N4))))))</f>
        <v>49.7054560463943</v>
      </c>
      <c r="K28" s="73">
        <f>IF('[8]Discharge'!K26=0,0,IF(TRIM('[8]Discharge'!K26)="","",IF(COUNT(O6)=0,"",IF(O6=1,(((10^K4)*('[8]Discharge'!K26^N4))/100),((10^K4)*('[8]Discharge'!K26^N4))))))</f>
        <v>6.240151814356136</v>
      </c>
      <c r="L28" s="73">
        <f>IF('[8]Discharge'!L26=0,0,IF(TRIM('[8]Discharge'!L26)="","",IF(COUNT(O6)=0,"",IF(O6=1,(((10^K4)*('[8]Discharge'!L26^N4))/100),((10^K4)*('[8]Discharge'!L26^N4))))))</f>
        <v>1.6849116584797292</v>
      </c>
      <c r="M28" s="73">
        <f>IF('[8]Discharge'!M26=0,0,IF(TRIM('[8]Discharge'!M26)="","",IF(COUNT(O6)=0,"",IF(O6=1,(((10^K4)*('[8]Discharge'!M26^N4))/100),((10^K4)*('[8]Discharge'!M26^N4))))))</f>
        <v>6.240151814356136</v>
      </c>
      <c r="N28" s="73">
        <f>IF('[8]Discharge'!N26=0,0,IF(TRIM('[8]Discharge'!N26)="","",IF(COUNT(O6)=0,"",IF(O6=1,(((10^K4)*('[8]Discharge'!N26^N4))/100),((10^K4)*('[8]Discharge'!N26^N4))))))</f>
        <v>3.214146288416973</v>
      </c>
      <c r="O28" s="105">
        <f t="shared" si="0"/>
        <v>1183.6621346037114</v>
      </c>
      <c r="P28" s="105"/>
      <c r="Q28" s="44"/>
    </row>
    <row r="29" spans="2:17" ht="21.75">
      <c r="B29" s="68">
        <v>18</v>
      </c>
      <c r="C29" s="73">
        <f>IF('[8]Discharge'!C27=0,0,IF(TRIM('[8]Discharge'!C27)="","",IF(COUNT(O6)=0,"",IF(O6=1,(((10^K4)*('[8]Discharge'!C27^N4))/100),((10^K4)*('[8]Discharge'!C27^N4))))))</f>
        <v>0</v>
      </c>
      <c r="D29" s="73">
        <f>IF('[8]Discharge'!D27=0,0,IF(TRIM('[8]Discharge'!D27)="","",IF(COUNT(O6)=0,"",IF(O6=1,(((10^K4)*('[8]Discharge'!D27^N4))/100),((10^K4)*('[8]Discharge'!D27^N4))))))</f>
        <v>0</v>
      </c>
      <c r="E29" s="73">
        <f>IF('[8]Discharge'!E27=0,0,IF(TRIM('[8]Discharge'!E27)="","",IF(COUNT(O6)=0,"",IF(O6=1,(((10^K4)*('[8]Discharge'!E27^N4))/100),((10^K4)*('[8]Discharge'!E27^N4))))))</f>
        <v>0</v>
      </c>
      <c r="F29" s="73">
        <f>IF('[8]Discharge'!F27=0,0,IF(TRIM('[8]Discharge'!F27)="","",IF(COUNT(O6)=0,"",IF(O6=1,(((10^K4)*('[8]Discharge'!F27^N4))/100),((10^K4)*('[8]Discharge'!F27^N4))))))</f>
        <v>0</v>
      </c>
      <c r="G29" s="73">
        <f>IF('[8]Discharge'!G27=0,0,IF(TRIM('[8]Discharge'!G27)="","",IF(COUNT(O6)=0,"",IF(O6=1,(((10^K4)*('[8]Discharge'!G27^N4))/100),((10^K4)*('[8]Discharge'!G27^N4))))))</f>
        <v>464.33969230211505</v>
      </c>
      <c r="H29" s="73">
        <f>IF('[8]Discharge'!H27=0,0,IF(TRIM('[8]Discharge'!H27)="","",IF(COUNT(O6)=0,"",IF(O6=1,(((10^K4)*('[8]Discharge'!H27^N4))/100),((10^K4)*('[8]Discharge'!H27^N4))))))</f>
        <v>389.32989928563677</v>
      </c>
      <c r="I29" s="73">
        <f>IF('[8]Discharge'!I27=0,0,IF(TRIM('[8]Discharge'!I27)="","",IF(COUNT(O6)=0,"",IF(O6=1,(((10^K4)*('[8]Discharge'!I27^N4))/100),((10^K4)*('[8]Discharge'!I27^N4))))))</f>
        <v>47.640095115330745</v>
      </c>
      <c r="J29" s="73">
        <f>IF('[8]Discharge'!J27=0,0,IF(TRIM('[8]Discharge'!J27)="","",IF(COUNT(O6)=0,"",IF(O6=1,(((10^K4)*('[8]Discharge'!J27^N4))/100),((10^K4)*('[8]Discharge'!J27^N4))))))</f>
        <v>49.7054560463943</v>
      </c>
      <c r="K29" s="73">
        <f>IF('[8]Discharge'!K27=0,0,IF(TRIM('[8]Discharge'!K27)="","",IF(COUNT(O6)=0,"",IF(O6=1,(((10^K4)*('[8]Discharge'!K27^N4))/100),((10^K4)*('[8]Discharge'!K27^N4))))))</f>
        <v>6.240151814356136</v>
      </c>
      <c r="L29" s="73">
        <f>IF('[8]Discharge'!L27=0,0,IF(TRIM('[8]Discharge'!L27)="","",IF(COUNT(O6)=0,"",IF(O6=1,(((10^K4)*('[8]Discharge'!L27^N4))/100),((10^K4)*('[8]Discharge'!L27^N4))))))</f>
        <v>2.7362634087501507</v>
      </c>
      <c r="M29" s="73">
        <f>IF('[8]Discharge'!M27=0,0,IF(TRIM('[8]Discharge'!M27)="","",IF(COUNT(O6)=0,"",IF(O6=1,(((10^K4)*('[8]Discharge'!M27^N4))/100),((10^K4)*('[8]Discharge'!M27^N4))))))</f>
        <v>6.240151814356136</v>
      </c>
      <c r="N29" s="73">
        <f>IF('[8]Discharge'!N27=0,0,IF(TRIM('[8]Discharge'!N27)="","",IF(COUNT(O6)=0,"",IF(O6=1,(((10^K4)*('[8]Discharge'!N27^N4))/100),((10^K4)*('[8]Discharge'!N27^N4))))))</f>
        <v>3.214146288416973</v>
      </c>
      <c r="O29" s="105">
        <f t="shared" si="0"/>
        <v>969.4458560753562</v>
      </c>
      <c r="P29" s="105"/>
      <c r="Q29" s="44"/>
    </row>
    <row r="30" spans="2:17" ht="21.75">
      <c r="B30" s="68">
        <v>19</v>
      </c>
      <c r="C30" s="73">
        <f>IF('[8]Discharge'!C28=0,0,IF(TRIM('[8]Discharge'!C28)="","",IF(COUNT(O6)=0,"",IF(O6=1,(((10^K4)*('[8]Discharge'!C28^N4))/100),((10^K4)*('[8]Discharge'!C28^N4))))))</f>
        <v>0</v>
      </c>
      <c r="D30" s="73">
        <f>IF('[8]Discharge'!D28=0,0,IF(TRIM('[8]Discharge'!D28)="","",IF(COUNT(O6)=0,"",IF(O6=1,(((10^K4)*('[8]Discharge'!D28^N4))/100),((10^K4)*('[8]Discharge'!D28^N4))))))</f>
        <v>0</v>
      </c>
      <c r="E30" s="73">
        <f>IF('[8]Discharge'!E28=0,0,IF('[8]Discharge'!E28=0,0,IF(TRIM('[8]Discharge'!E28)="","",IF(COUNT(O6)=0,"",IF(O6=1,(((10^K4)*('[8]Discharge'!E28^N4))/100),((10^K4)*('[8]Discharge'!E28^N4)))))))</f>
        <v>0</v>
      </c>
      <c r="F30" s="73">
        <f>IF('[8]Discharge'!F28=0,0,IF(TRIM('[8]Discharge'!F28)="","",IF(COUNT(O6)=0,"",IF(O6=1,(((10^K4)*('[8]Discharge'!F28^N4))/100),((10^K4)*('[8]Discharge'!F28^N4))))))</f>
        <v>0</v>
      </c>
      <c r="G30" s="73">
        <f>IF('[8]Discharge'!G28=0,0,IF(TRIM('[8]Discharge'!G28)="","",IF(COUNT(O6)=0,"",IF(O6=1,(((10^K4)*('[8]Discharge'!G28^N4))/100),((10^K4)*('[8]Discharge'!G28^N4))))))</f>
        <v>259.11257858286774</v>
      </c>
      <c r="H30" s="73">
        <f>IF('[8]Discharge'!H28=0,0,IF(TRIM('[8]Discharge'!H28)="","",IF(COUNT(O6)=0,"",IF(O6=1,(((10^K4)*('[8]Discharge'!H28^N4))/100),((10^K4)*('[8]Discharge'!H28^N4))))))</f>
        <v>191.44034655739088</v>
      </c>
      <c r="I30" s="73">
        <f>IF('[8]Discharge'!I28=0,0,IF(TRIM('[8]Discharge'!I28)="","",IF(COUNT(O6)=0,"",IF(O6=1,(((10^K4)*('[8]Discharge'!I28^N4))/100),((10^K4)*('[8]Discharge'!I28^N4))))))</f>
        <v>63.35444028264638</v>
      </c>
      <c r="J30" s="73">
        <f>IF('[8]Discharge'!J28=0,0,IF(TRIM('[8]Discharge'!J28)="","",IF(COUNT(O6)=0,"",IF(O6=1,(((10^K4)*('[8]Discharge'!J28^N4))/100),((10^K4)*('[8]Discharge'!J28^N4))))))</f>
        <v>34.58561643905565</v>
      </c>
      <c r="K30" s="73">
        <f>IF('[8]Discharge'!K28=0,0,IF(TRIM('[8]Discharge'!K28)="","",IF(COUNT(O6)=0,"",IF(O6=1,(((10^K4)*('[8]Discharge'!K28^N4))/100),((10^K4)*('[8]Discharge'!K28^N4))))))</f>
        <v>6.240151814356136</v>
      </c>
      <c r="L30" s="73">
        <f>IF('[8]Discharge'!L28=0,0,IF(TRIM('[8]Discharge'!L28)="","",IF(COUNT(O6)=0,"",IF(O6=1,(((10^K4)*('[8]Discharge'!L28^N4))/100),((10^K4)*('[8]Discharge'!L28^N4))))))</f>
        <v>2.9712312954714006</v>
      </c>
      <c r="M30" s="73">
        <f>IF('[8]Discharge'!M28=0,0,IF(TRIM('[8]Discharge'!M28)="","",IF(COUNT(O6)=0,"",IF(O6=1,(((10^K4)*('[8]Discharge'!M28^N4))/100),((10^K4)*('[8]Discharge'!M28^N4))))))</f>
        <v>6.240151814356136</v>
      </c>
      <c r="N30" s="73">
        <f>IF('[8]Discharge'!N28=0,0,IF(TRIM('[8]Discharge'!N28)="","",IF(COUNT(O6)=0,"",IF(O6=1,(((10^K4)*('[8]Discharge'!N28^N4))/100),((10^K4)*('[8]Discharge'!N28^N4))))))</f>
        <v>3.214146288416973</v>
      </c>
      <c r="O30" s="105">
        <f t="shared" si="0"/>
        <v>567.1586630745613</v>
      </c>
      <c r="P30" s="105"/>
      <c r="Q30" s="44"/>
    </row>
    <row r="31" spans="2:17" ht="21.75">
      <c r="B31" s="68">
        <v>20</v>
      </c>
      <c r="C31" s="73">
        <f>IF('[8]Discharge'!C29=0,0,IF(TRIM('[8]Discharge'!C29)="","",IF(COUNT(O6)=0,"",IF(O6=1,(((10^K4)*('[8]Discharge'!C29^N4))/100),((10^K4)*('[8]Discharge'!C29^N4))))))</f>
        <v>0</v>
      </c>
      <c r="D31" s="73">
        <f>IF('[8]Discharge'!D29=0,0,IF(TRIM('[8]Discharge'!D29)="","",IF(COUNT(O6)=0,"",IF(O6=1,(((10^K4)*('[8]Discharge'!D29^N4))/100),((10^K4)*('[8]Discharge'!D29^N4))))))</f>
        <v>0</v>
      </c>
      <c r="E31" s="73">
        <f>IF('[8]Discharge'!E29=0,0,IF(TRIM('[8]Discharge'!E29)="","",IF(COUNT(O6)=0,"",IF(O6=1,(((10^K4)*('[8]Discharge'!E29^N4))/100),((10^K4)*('[8]Discharge'!E29^N4))))))</f>
        <v>0</v>
      </c>
      <c r="F31" s="73">
        <f>IF('[8]Discharge'!F29=0,0,IF(TRIM('[8]Discharge'!F29)="","",IF(COUNT(O6)=0,"",IF(O6=1,(((10^K4)*('[8]Discharge'!F29^N4))/100),((10^K4)*('[8]Discharge'!F29^N4))))))</f>
        <v>0</v>
      </c>
      <c r="G31" s="73">
        <f>IF('[8]Discharge'!G29=0,0,IF(TRIM('[8]Discharge'!G29)="","",IF(COUNT(O6)=0,"",IF(O6=1,(((10^K4)*('[8]Discharge'!G29^N4))/100),((10^K4)*('[8]Discharge'!G29^N4))))))</f>
        <v>226.36630798605077</v>
      </c>
      <c r="H31" s="73">
        <f>IF('[8]Discharge'!H29=0,0,IF(TRIM('[8]Discharge'!H29)="","",IF(COUNT(O6)=0,"",IF(O6=1,(((10^K4)*('[8]Discharge'!H29^N4))/100),((10^K4)*('[8]Discharge'!H29^N4))))))</f>
        <v>1417.7935328084732</v>
      </c>
      <c r="I31" s="73">
        <f>IF('[8]Discharge'!I29=0,0,IF(TRIM('[8]Discharge'!I29)="","",IF(COUNT(O6)=0,"",IF(O6=1,(((10^K4)*('[8]Discharge'!I29^N4))/100),((10^K4)*('[8]Discharge'!I29^N4))))))</f>
        <v>226.36630798605077</v>
      </c>
      <c r="J31" s="73">
        <f>IF('[8]Discharge'!J29=0,0,IF(TRIM('[8]Discharge'!J29)="","",IF(COUNT(O6)=0,"",IF(O6=1,(((10^K4)*('[8]Discharge'!J29^N4))/100),((10^K4)*('[8]Discharge'!J29^N4))))))</f>
        <v>26.483961754069764</v>
      </c>
      <c r="K31" s="73">
        <f>IF('[8]Discharge'!K29=0,0,IF(TRIM('[8]Discharge'!K29)="","",IF(COUNT(O6)=0,"",IF(O6=1,(((10^K4)*('[8]Discharge'!K29^N4))/100),((10^K4)*('[8]Discharge'!K29^N4))))))</f>
        <v>6.240151814356136</v>
      </c>
      <c r="L31" s="73">
        <f>IF('[8]Discharge'!L29=0,0,IF(TRIM('[8]Discharge'!L29)="","",IF(COUNT(O6)=0,"",IF(O6=1,(((10^K4)*('[8]Discharge'!L29^N4))/100),((10^K4)*('[8]Discharge'!L29^N4))))))</f>
        <v>2.9712312954714006</v>
      </c>
      <c r="M31" s="73">
        <f>IF('[8]Discharge'!M29=0,0,IF(TRIM('[8]Discharge'!M29)="","",IF(COUNT(O6)=0,"",IF(O6=1,(((10^K4)*('[8]Discharge'!M29^N4))/100),((10^K4)*('[8]Discharge'!M29^N4))))))</f>
        <v>6.240151814356136</v>
      </c>
      <c r="N31" s="73">
        <f>IF('[8]Discharge'!N29=0,0,IF(TRIM('[8]Discharge'!N29)="","",IF(COUNT(O6)=0,"",IF(O6=1,(((10^K4)*('[8]Discharge'!N29^N4))/100),((10^K4)*('[8]Discharge'!N29^N4))))))</f>
        <v>3.214146288416973</v>
      </c>
      <c r="O31" s="105">
        <f t="shared" si="0"/>
        <v>1915.6757917472448</v>
      </c>
      <c r="P31" s="105"/>
      <c r="Q31" s="44"/>
    </row>
    <row r="32" spans="2:17" ht="21.75">
      <c r="B32" s="68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105"/>
      <c r="P32" s="105"/>
      <c r="Q32" s="44"/>
    </row>
    <row r="33" spans="2:17" ht="21.75">
      <c r="B33" s="68">
        <v>21</v>
      </c>
      <c r="C33" s="73">
        <f>IF('[8]Discharge'!C31=0,0,IF(TRIM('[8]Discharge'!C31)="","",IF(COUNT(O6)=0,"",IF(O6=1,(((10^K4)*('[8]Discharge'!C31^N4))/100),((10^K4)*('[8]Discharge'!C31^N4))))))</f>
        <v>0</v>
      </c>
      <c r="D33" s="73">
        <f>IF('[8]Discharge'!D31=0,0,IF(TRIM('[8]Discharge'!D31)="","",IF(COUNT(O6)=0,"",IF(O6=1,(((10^K4)*('[8]Discharge'!D31^N4))/100),((10^K4)*('[8]Discharge'!D31^N4))))))</f>
        <v>0</v>
      </c>
      <c r="E33" s="73">
        <f>IF('[8]Discharge'!E31=0,0,IF(TRIM('[8]Discharge'!E31)="","",IF(COUNT(O6)=0,"",IF(O6=1,(((10^K4)*('[8]Discharge'!E31^N4))/100),((10^K4)*('[8]Discharge'!E31^N4))))))</f>
        <v>0</v>
      </c>
      <c r="F33" s="73">
        <f>IF('[8]Discharge'!F31=0,0,IF(TRIM('[8]Discharge'!F31)="","",IF(COUNT(O6)=0,"",IF(O6=1,(((10^K4)*('[8]Discharge'!F31^N4))/100),((10^K4)*('[8]Discharge'!F31^N4))))))</f>
        <v>0</v>
      </c>
      <c r="G33" s="73">
        <f>IF('[8]Discharge'!G31=0,0,IF(TRIM('[8]Discharge'!G31)="","",IF(COUNT(O6)=0,"",IF(O6=1,(((10^K4)*('[8]Discharge'!G31^N4))/100),((10^K4)*('[8]Discharge'!G31^N4))))))</f>
        <v>105.46535524759945</v>
      </c>
      <c r="H33" s="73">
        <f>IF('[8]Discharge'!H31=0,0,IF(TRIM('[8]Discharge'!H31)="","",IF(COUNT(O6)=0,"",IF(O6=1,(((10^K4)*('[8]Discharge'!H31^N4))/100),((10^K4)*('[8]Discharge'!H31^N4))))))</f>
        <v>4214.947648360863</v>
      </c>
      <c r="I33" s="73">
        <f>IF('[8]Discharge'!I31=0,0,IF(TRIM('[8]Discharge'!I31)="","",IF(COUNT(O6)=0,"",IF(O6=1,(((10^K4)*('[8]Discharge'!I31^N4))/100),((10^K4)*('[8]Discharge'!I31^N4))))))</f>
        <v>221.2293169379246</v>
      </c>
      <c r="J33" s="73">
        <f>IF('[8]Discharge'!J31=0,0,IF(TRIM('[8]Discharge'!J31)="","",IF(COUNT(O6)=0,"",IF(O6=1,(((10^K4)*('[8]Discharge'!J31^N4))/100),((10^K4)*('[8]Discharge'!J31^N4))))))</f>
        <v>47.640095115330745</v>
      </c>
      <c r="K33" s="73">
        <f>IF('[8]Discharge'!K31=0,0,IF(TRIM('[8]Discharge'!K31)="","",IF(COUNT(O6)=0,"",IF(O6=1,(((10^K4)*('[8]Discharge'!K31^N4))/100),((10^K4)*('[8]Discharge'!K31^N4))))))</f>
        <v>5.22495073596744</v>
      </c>
      <c r="L33" s="73">
        <f>IF('[8]Discharge'!L31=0,0,IF(TRIM('[8]Discharge'!L31)="","",IF(COUNT(O6)=0,"",IF(O6=1,(((10^K4)*('[8]Discharge'!L31^N4))/100),((10^K4)*('[8]Discharge'!L31^N4))))))</f>
        <v>2.9712312954714006</v>
      </c>
      <c r="M33" s="73">
        <f>IF('[8]Discharge'!M31=0,0,IF(TRIM('[8]Discharge'!M31)="","",IF(COUNT(O6)=0,"",IF(O6=1,(((10^K4)*('[8]Discharge'!M31^N4))/100),((10^K4)*('[8]Discharge'!M31^N4))))))</f>
        <v>6.240151814356136</v>
      </c>
      <c r="N33" s="73">
        <f>IF('[8]Discharge'!N31=0,0,IF(TRIM('[8]Discharge'!N31)="","",IF(COUNT(O6)=0,"",IF(O6=1,(((10^K4)*('[8]Discharge'!N31^N4))/100),((10^K4)*('[8]Discharge'!N31^N4))))))</f>
        <v>3.214146288416973</v>
      </c>
      <c r="O33" s="105">
        <f t="shared" si="0"/>
        <v>4606.932895795931</v>
      </c>
      <c r="P33" s="105"/>
      <c r="Q33" s="44"/>
    </row>
    <row r="34" spans="2:17" ht="21.75">
      <c r="B34" s="68">
        <v>22</v>
      </c>
      <c r="C34" s="73">
        <f>IF('[8]Discharge'!C32=0,0,IF(TRIM('[8]Discharge'!C32)="","",IF(COUNT(O6)=0,"",IF(O6=1,(((10^K4)*('[8]Discharge'!C32^N4))/100),((10^K4)*('[8]Discharge'!C32^N4))))))</f>
        <v>0</v>
      </c>
      <c r="D34" s="73">
        <f>IF('[8]Discharge'!D32=0,0,IF(TRIM('[8]Discharge'!D32)="","",IF(COUNT(O6)=0,"",IF(O6=1,(((10^K4)*('[8]Discharge'!D32^N4))/100),((10^K4)*('[8]Discharge'!D32^N4))))))</f>
        <v>0</v>
      </c>
      <c r="E34" s="73">
        <f>IF('[8]Discharge'!E32=0,0,IF(TRIM('[8]Discharge'!E32)="","",IF(COUNT(O6)=0,"",IF(O6=1,(((10^K4)*('[8]Discharge'!E32^N4))/100),((10^K4)*('[8]Discharge'!E32^N4))))))</f>
        <v>0</v>
      </c>
      <c r="F34" s="73">
        <f>IF('[8]Discharge'!F32=0,0,IF(TRIM('[8]Discharge'!F32)="","",IF(COUNT(O6)=0,"",IF(O6=1,(((10^K4)*('[8]Discharge'!F32^N4))/100),((10^K4)*('[8]Discharge'!F32^N4))))))</f>
        <v>0</v>
      </c>
      <c r="G34" s="73">
        <f>IF('[8]Discharge'!G32=0,0,IF(TRIM('[8]Discharge'!G32)="","",IF(COUNT(O6)=0,"",IF(O6=1,(((10^K4)*('[8]Discharge'!G32^N4))/100),((10^K4)*('[8]Discharge'!G32^N4))))))</f>
        <v>1259.9836662457737</v>
      </c>
      <c r="H34" s="73">
        <f>IF('[8]Discharge'!H32=0,0,IF(TRIM('[8]Discharge'!H32)="","",IF(COUNT(O6)=0,"",IF(O6=1,(((10^K4)*('[8]Discharge'!H32^N4))/100),((10^K4)*('[8]Discharge'!H32^N4))))))</f>
        <v>4284.356869125915</v>
      </c>
      <c r="I34" s="73">
        <f>IF('[8]Discharge'!I32=0,0,IF(TRIM('[8]Discharge'!I32)="","",IF(COUNT(O6)=0,"",IF(O6=1,(((10^K4)*('[8]Discharge'!I32^N4))/100),((10^K4)*('[8]Discharge'!I32^N4))))))</f>
        <v>226.36630798605077</v>
      </c>
      <c r="J34" s="73">
        <f>IF('[8]Discharge'!J32=0,0,IF(TRIM('[8]Discharge'!J32)="","",IF(COUNT(O6)=0,"",IF(O6=1,(((10^K4)*('[8]Discharge'!J32^N4))/100),((10^K4)*('[8]Discharge'!J32^N4))))))</f>
        <v>49.7054560463943</v>
      </c>
      <c r="K34" s="73">
        <f>IF('[8]Discharge'!K32=0,0,IF(TRIM('[8]Discharge'!K32)="","",IF(COUNT(O6)=0,"",IF(O6=1,(((10^K4)*('[8]Discharge'!K32^N4))/100),((10^K4)*('[8]Discharge'!K32^N4))))))</f>
        <v>3.214146288416973</v>
      </c>
      <c r="L34" s="73">
        <f>IF('[8]Discharge'!L32=0,0,IF(TRIM('[8]Discharge'!L32)="","",IF(COUNT(O6)=0,"",IF(O6=1,(((10^K4)*('[8]Discharge'!L32^N4))/100),((10^K4)*('[8]Discharge'!L32^N4))))))</f>
        <v>2.9712312954714006</v>
      </c>
      <c r="M34" s="73">
        <f>IF('[8]Discharge'!M32=0,0,IF(TRIM('[8]Discharge'!M32)="","",IF(COUNT(O6)=0,"",IF(O6=1,(((10^K4)*('[8]Discharge'!M32^N4))/100),((10^K4)*('[8]Discharge'!M32^N4))))))</f>
        <v>4.28543644007425</v>
      </c>
      <c r="N34" s="73">
        <f>IF('[8]Discharge'!N32=0,0,IF(TRIM('[8]Discharge'!N32)="","",IF(COUNT(O6)=0,"",IF(O6=1,(((10^K4)*('[8]Discharge'!N32^N4))/100),((10^K4)*('[8]Discharge'!N32^N4))))))</f>
        <v>3.214146288416973</v>
      </c>
      <c r="O34" s="105">
        <f t="shared" si="0"/>
        <v>5834.097259716515</v>
      </c>
      <c r="P34" s="105"/>
      <c r="Q34" s="44"/>
    </row>
    <row r="35" spans="2:17" ht="21.75">
      <c r="B35" s="68">
        <v>23</v>
      </c>
      <c r="C35" s="73">
        <f>IF('[8]Discharge'!C33=0,0,IF(TRIM('[8]Discharge'!C33)="","",IF(COUNT(O6)=0,"",IF(O6=1,(((10^K4)*('[8]Discharge'!C33^N4))/100),((10^K4)*('[8]Discharge'!C33^N4))))))</f>
        <v>0</v>
      </c>
      <c r="D35" s="73">
        <f>IF('[8]Discharge'!D33=0,0,IF(TRIM('[8]Discharge'!D33)="","",IF(COUNT(O6)=0,"",IF(O6=1,(((10^K4)*('[8]Discharge'!D33^N4))/100),((10^K4)*('[8]Discharge'!D33^N4))))))</f>
        <v>0</v>
      </c>
      <c r="E35" s="73">
        <f>IF('[8]Discharge'!E33=0,0,IF(TRIM('[8]Discharge'!E33)="","",IF(COUNT(O6)=0,"",IF(O6=1,(((10^K4)*('[8]Discharge'!E33^N4))/100),((10^K4)*('[8]Discharge'!E33^N4))))))</f>
        <v>0</v>
      </c>
      <c r="F35" s="73">
        <f>IF('[8]Discharge'!F33=0,0,IF(TRIM('[8]Discharge'!F33)="","",IF(COUNT(O6)=0,"",IF(O6=1,(((10^K4)*('[8]Discharge'!F33^N4))/100),((10^K4)*('[8]Discharge'!F33^N4))))))</f>
        <v>0</v>
      </c>
      <c r="G35" s="73">
        <f>IF('[8]Discharge'!G33=0,0,IF(TRIM('[8]Discharge'!G33)="","",IF(COUNT(O6)=0,"",IF(O6=1,(((10^K4)*('[8]Discharge'!G33^N4))/100),((10^K4)*('[8]Discharge'!G33^N4))))))</f>
        <v>4085.123210841049</v>
      </c>
      <c r="H35" s="73">
        <f>IF('[8]Discharge'!H33=0,0,IF(TRIM('[8]Discharge'!H33)="","",IF(COUNT(O6)=0,"",IF(O6=1,(((10^K4)*('[8]Discharge'!H33^N4))/100),((10^K4)*('[8]Discharge'!H33^N4))))))</f>
        <v>2252.7977352237353</v>
      </c>
      <c r="I35" s="73">
        <f>IF('[8]Discharge'!I33=0,0,IF(TRIM('[8]Discharge'!I33)="","",IF(COUNT(O6)=0,"",IF(O6=1,(((10^K4)*('[8]Discharge'!I33^N4))/100),((10^K4)*('[8]Discharge'!I33^N4))))))</f>
        <v>231.5519602158543</v>
      </c>
      <c r="J35" s="73">
        <f>IF('[8]Discharge'!J33=0,0,IF(TRIM('[8]Discharge'!J33)="","",IF(COUNT(O6)=0,"",IF(O6=1,(((10^K4)*('[8]Discharge'!J33^N4))/100),((10^K4)*('[8]Discharge'!J33^N4))))))</f>
        <v>49.7054560463943</v>
      </c>
      <c r="K35" s="73">
        <f>IF('[8]Discharge'!K33=0,0,IF(TRIM('[8]Discharge'!K33)="","",IF(COUNT(O6)=0,"",IF(O6=1,(((10^K4)*('[8]Discharge'!K33^N4))/100),((10^K4)*('[8]Discharge'!K33^N4))))))</f>
        <v>3.7233941912271105</v>
      </c>
      <c r="L35" s="73">
        <f>IF('[8]Discharge'!L33=0,0,IF(TRIM('[8]Discharge'!L33)="","",IF(COUNT(O6)=0,"",IF(O6=1,(((10^K4)*('[8]Discharge'!L33^N4))/100),((10^K4)*('[8]Discharge'!L33^N4))))))</f>
        <v>3.464901014105649</v>
      </c>
      <c r="M35" s="73">
        <f>IF('[8]Discharge'!M33=0,0,IF(TRIM('[8]Discharge'!M33)="","",IF(COUNT(O6)=0,"",IF(O6=1,(((10^K4)*('[8]Discharge'!M33^N4))/100),((10^K4)*('[8]Discharge'!M33^N4))))))</f>
        <v>2.080222645627951</v>
      </c>
      <c r="N35" s="73">
        <f>IF('[8]Discharge'!N33=0,0,IF(TRIM('[8]Discharge'!N33)="","",IF(COUNT(O6)=0,"",IF(O6=1,(((10^K4)*('[8]Discharge'!N33^N4))/100),((10^K4)*('[8]Discharge'!N33^N4))))))</f>
        <v>3.214146288416973</v>
      </c>
      <c r="O35" s="105">
        <f t="shared" si="0"/>
        <v>6631.661026466411</v>
      </c>
      <c r="P35" s="105"/>
      <c r="Q35" s="44"/>
    </row>
    <row r="36" spans="2:17" ht="21.75">
      <c r="B36" s="68">
        <v>24</v>
      </c>
      <c r="C36" s="73">
        <f>IF('[8]Discharge'!C34=0,0,IF(TRIM('[8]Discharge'!C34)="","",IF(COUNT(O6)=0,"",IF(O6=1,(((10^K4)*('[8]Discharge'!C34^N4))/100),((10^K4)*('[8]Discharge'!C34^N4))))))</f>
        <v>0</v>
      </c>
      <c r="D36" s="73">
        <f>IF('[8]Discharge'!D34=0,0,IF(TRIM('[8]Discharge'!D34)="","",IF(COUNT(O6)=0,"",IF(O6=1,(((10^K4)*('[8]Discharge'!D34^N4))/100),((10^K4)*('[8]Discharge'!D34^N4))))))</f>
        <v>0</v>
      </c>
      <c r="E36" s="73">
        <f>IF('[8]Discharge'!E34=0,0,IF(TRIM('[8]Discharge'!E34)="","",IF(COUNT(O6)=0,"",IF(O6=1,(((10^K4)*('[8]Discharge'!E34^N4))/100),((10^K4)*('[8]Discharge'!E34^N4))))))</f>
        <v>0</v>
      </c>
      <c r="F36" s="73">
        <f>IF('[8]Discharge'!F34=0,0,IF(TRIM('[8]Discharge'!F34)="","",IF(COUNT(O6)=0,"",IF(O6=1,(((10^K4)*('[8]Discharge'!F34^N4))/100),((10^K4)*('[8]Discharge'!F34^N4))))))</f>
        <v>0</v>
      </c>
      <c r="G36" s="73">
        <f>IF('[8]Discharge'!G34=0,0,IF(TRIM('[8]Discharge'!G34)="","",IF(COUNT(O6)=0,"",IF(O6=1,(((10^K4)*('[8]Discharge'!G34^N4))/100),((10^K4)*('[8]Discharge'!G34^N4))))))</f>
        <v>3893.5469105978796</v>
      </c>
      <c r="H36" s="73">
        <f>IF('[8]Discharge'!H34=0,0,IF(TRIM('[8]Discharge'!H34)="","",IF(COUNT(O6)=0,"",IF(O6=1,(((10^K4)*('[8]Discharge'!H34^N4))/100),((10^K4)*('[8]Discharge'!H34^N4))))))</f>
        <v>855.6852145840793</v>
      </c>
      <c r="I36" s="73">
        <f>IF('[8]Discharge'!I34=0,0,IF(TRIM('[8]Discharge'!I34)="","",IF(COUNT(O6)=0,"",IF(O6=1,(((10^K4)*('[8]Discharge'!I34^N4))/100),((10^K4)*('[8]Discharge'!I34^N4))))))</f>
        <v>276.63337650723787</v>
      </c>
      <c r="J36" s="73">
        <f>IF('[8]Discharge'!J34=0,0,IF(TRIM('[8]Discharge'!J34)="","",IF(COUNT(O6)=0,"",IF(O6=1,(((10^K4)*('[8]Discharge'!J34^N4))/100),((10^K4)*('[8]Discharge'!J34^N4))))))</f>
        <v>34.58561643905565</v>
      </c>
      <c r="K36" s="73">
        <f>IF('[8]Discharge'!K34=0,0,IF(TRIM('[8]Discharge'!K34)="","",IF(COUNT(O6)=0,"",IF(O6=1,(((10^K4)*('[8]Discharge'!K34^N4))/100),((10^K4)*('[8]Discharge'!K34^N4))))))</f>
        <v>5.22495073596744</v>
      </c>
      <c r="L36" s="73">
        <f>IF('[8]Discharge'!L34=0,0,IF(TRIM('[8]Discharge'!L34)="","",IF(COUNT(O6)=0,"",IF(O6=1,(((10^K4)*('[8]Discharge'!L34^N4))/100),((10^K4)*('[8]Discharge'!L34^N4))))))</f>
        <v>5.893489820158882</v>
      </c>
      <c r="M36" s="73">
        <f>IF('[8]Discharge'!M34=0,0,IF(TRIM('[8]Discharge'!M34)="","",IF(COUNT(O6)=0,"",IF(O6=1,(((10^K4)*('[8]Discharge'!M34^N4))/100),((10^K4)*('[8]Discharge'!M34^N4))))))</f>
        <v>2.080222645627951</v>
      </c>
      <c r="N36" s="73">
        <f>IF('[8]Discharge'!N34=0,0,IF(TRIM('[8]Discharge'!N34)="","",IF(COUNT(O6)=0,"",IF(O6=1,(((10^K4)*('[8]Discharge'!N34^N4))/100),((10^K4)*('[8]Discharge'!N34^N4))))))</f>
        <v>3.214146288416973</v>
      </c>
      <c r="O36" s="105">
        <f t="shared" si="0"/>
        <v>5076.863927618423</v>
      </c>
      <c r="P36" s="105"/>
      <c r="Q36" s="44"/>
    </row>
    <row r="37" spans="2:17" ht="21.75">
      <c r="B37" s="68">
        <v>25</v>
      </c>
      <c r="C37" s="73">
        <f>IF('[8]Discharge'!C35=0,0,IF(TRIM('[8]Discharge'!C35)="","",IF(COUNT(O6)=0,"",IF(O6=1,(((10^K4)*('[8]Discharge'!C35^N4))/100),((10^K4)*('[8]Discharge'!C35^N4))))))</f>
        <v>0</v>
      </c>
      <c r="D37" s="73">
        <f>IF('[8]Discharge'!D35=0,0,IF(TRIM('[8]Discharge'!D35)="","",IF(COUNT(O6)=0,"",IF(O6=1,(((10^K4)*('[8]Discharge'!D35^N4))/100),((10^K4)*('[8]Discharge'!D35^N4))))))</f>
        <v>0</v>
      </c>
      <c r="E37" s="73">
        <f>IF('[8]Discharge'!E35=0,0,IF(TRIM('[8]Discharge'!E35)="","",IF(COUNT(O6)=0,"",IF(O6=1,(((10^K4)*('[8]Discharge'!E35^N4))/100),((10^K4)*('[8]Discharge'!E35^N4))))))</f>
        <v>0</v>
      </c>
      <c r="F37" s="73">
        <f>IF('[8]Discharge'!F35=0,0,IF(TRIM('[8]Discharge'!F35)="","",IF(COUNT(O6)=0,"",IF(O6=1,(((10^K4)*('[8]Discharge'!F35^N4))/100),((10^K4)*('[8]Discharge'!F35^N4))))))</f>
        <v>0</v>
      </c>
      <c r="G37" s="73">
        <f>IF('[8]Discharge'!G35=0,0,IF(TRIM('[8]Discharge'!G35)="","",IF(COUNT(O6)=0,"",IF(O6=1,(((10^K4)*('[8]Discharge'!G35^N4))/100),((10^K4)*('[8]Discharge'!G35^N4))))))</f>
        <v>2620.2454509375425</v>
      </c>
      <c r="H37" s="73">
        <f>IF('[8]Discharge'!H35=0,0,IF(TRIM('[8]Discharge'!H35)="","",IF(COUNT(O6)=0,"",IF(O6=1,(((10^K4)*('[8]Discharge'!H35^N4))/100),((10^K4)*('[8]Discharge'!H35^N4))))))</f>
        <v>1621.8707128658223</v>
      </c>
      <c r="I37" s="73">
        <f>IF('[8]Discharge'!I35=0,0,IF(TRIM('[8]Discharge'!I35)="","",IF(COUNT(O6)=0,"",IF(O6=1,(((10^K4)*('[8]Discharge'!I35^N4))/100),((10^K4)*('[8]Discharge'!I35^N4))))))</f>
        <v>226.36630798605077</v>
      </c>
      <c r="J37" s="73">
        <f>IF('[8]Discharge'!J35=0,0,IF(TRIM('[8]Discharge'!J35)="","",IF(COUNT(O6)=0,"",IF(O6=1,(((10^K4)*('[8]Discharge'!J35^N4))/100),((10^K4)*('[8]Discharge'!J35^N4))))))</f>
        <v>19.860046502589743</v>
      </c>
      <c r="K37" s="73">
        <f>IF('[8]Discharge'!K35=0,0,IF(TRIM('[8]Discharge'!K35)="","",IF(COUNT(O6)=0,"",IF(O6=1,(((10^K4)*('[8]Discharge'!K35^N4))/100),((10^K4)*('[8]Discharge'!K35^N4))))))</f>
        <v>2.9712312954714006</v>
      </c>
      <c r="L37" s="73">
        <f>IF('[8]Discharge'!L35=0,0,IF(TRIM('[8]Discharge'!L35)="","",IF(COUNT(O6)=0,"",IF(O6=1,(((10^K4)*('[8]Discharge'!L35^N4))/100),((10^K4)*('[8]Discharge'!L35^N4))))))</f>
        <v>6.240151814356136</v>
      </c>
      <c r="M37" s="73">
        <f>IF('[8]Discharge'!M35=0,0,IF(TRIM('[8]Discharge'!M35)="","",IF(COUNT(O6)=0,"",IF(O6=1,(((10^K4)*('[8]Discharge'!M35^N4))/100),((10^K4)*('[8]Discharge'!M35^N4))))))</f>
        <v>2.080222645627951</v>
      </c>
      <c r="N37" s="73">
        <f>IF('[8]Discharge'!N35=0,0,IF(TRIM('[8]Discharge'!N35)="","",IF(COUNT(O6)=0,"",IF(O6=1,(((10^K4)*('[8]Discharge'!N35^N4))/100),((10^K4)*('[8]Discharge'!N35^N4))))))</f>
        <v>3.214146288416973</v>
      </c>
      <c r="O37" s="105">
        <f t="shared" si="0"/>
        <v>4502.848270335879</v>
      </c>
      <c r="P37" s="105"/>
      <c r="Q37" s="44"/>
    </row>
    <row r="38" spans="2:17" ht="21.75">
      <c r="B38" s="68">
        <v>26</v>
      </c>
      <c r="C38" s="73">
        <f>IF('[8]Discharge'!C36=0,0,IF(TRIM('[8]Discharge'!C36)="","",IF(COUNT(O6)=0,"",IF(O6=1,(((10^K4)*('[8]Discharge'!C36^N4))/100),((10^K4)*('[8]Discharge'!C36^N4))))))</f>
        <v>0</v>
      </c>
      <c r="D38" s="73">
        <f>IF('[8]Discharge'!D36=0,0,IF(TRIM('[8]Discharge'!D36)="","",IF(COUNT(O6)=0,"",IF(O6=1,(((10^K4)*('[8]Discharge'!D36^N4))/100),((10^K4)*('[8]Discharge'!D36^N4))))))</f>
        <v>0</v>
      </c>
      <c r="E38" s="73">
        <f>IF('[8]Discharge'!E36=0,0,IF(TRIM('[8]Discharge'!E36)="","",IF(COUNT(O6)=0,"",IF(O6=1,(((10^K4)*('[8]Discharge'!E36^N4))/100),((10^K4)*('[8]Discharge'!E36^N4))))))</f>
        <v>0</v>
      </c>
      <c r="F38" s="73">
        <f>IF('[8]Discharge'!F36=0,0,IF(TRIM('[8]Discharge'!F36)="","",IF(COUNT(O6)=0,"",IF(O6=1,(((10^K4)*('[8]Discharge'!F36^N4))/100),((10^K4)*('[8]Discharge'!F36^N4))))))</f>
        <v>0</v>
      </c>
      <c r="G38" s="73">
        <f>IF('[8]Discharge'!G36=0,0,IF(TRIM('[8]Discharge'!G36)="","",IF(COUNT(O6)=0,"",IF(O6=1,(((10^K4)*('[8]Discharge'!G36^N4))/100),((10^K4)*('[8]Discharge'!G36^N4))))))</f>
        <v>1417.7935328084732</v>
      </c>
      <c r="H38" s="73">
        <f>IF('[8]Discharge'!H36=0,0,IF(TRIM('[8]Discharge'!H36)="","",IF(COUNT(O6)=0,"",IF(O6=1,(((10^K4)*('[8]Discharge'!H36^N4))/100),((10^K4)*('[8]Discharge'!H36^N4))))))</f>
        <v>3582.759503387966</v>
      </c>
      <c r="I38" s="73">
        <f>IF('[8]Discharge'!I36=0,0,IF(TRIM('[8]Discharge'!I36)="","",IF(COUNT(O6)=0,"",IF(O6=1,(((10^K4)*('[8]Discharge'!I36^N4))/100),((10^K4)*('[8]Discharge'!I36^N4))))))</f>
        <v>226.36630798605077</v>
      </c>
      <c r="J38" s="73">
        <f>IF('[8]Discharge'!J36=0,0,IF(TRIM('[8]Discharge'!J36)="","",IF(COUNT(O6)=0,"",IF(O6=1,(((10^K4)*('[8]Discharge'!J36^N4))/100),((10^K4)*('[8]Discharge'!J36^N4))))))</f>
        <v>19.860046502589743</v>
      </c>
      <c r="K38" s="73">
        <f>IF('[8]Discharge'!K36=0,0,IF(TRIM('[8]Discharge'!K36)="","",IF(COUNT(O6)=0,"",IF(O6=1,(((10^K4)*('[8]Discharge'!K36^N4))/100),((10^K4)*('[8]Discharge'!K36^N4))))))</f>
        <v>2.080222645627951</v>
      </c>
      <c r="L38" s="73">
        <f>IF('[8]Discharge'!L36=0,0,IF(TRIM('[8]Discharge'!L36)="","",IF(COUNT(O6)=0,"",IF(O6=1,(((10^K4)*('[8]Discharge'!L36^N4))/100),((10^K4)*('[8]Discharge'!L36^N4))))))</f>
        <v>6.240151814356136</v>
      </c>
      <c r="M38" s="73">
        <f>IF('[8]Discharge'!M36=0,0,IF(TRIM('[8]Discharge'!M36)="","",IF(COUNT(O6)=0,"",IF(O6=1,(((10^K4)*('[8]Discharge'!M36^N4))/100),((10^K4)*('[8]Discharge'!M36^N4))))))</f>
        <v>2.080222645627951</v>
      </c>
      <c r="N38" s="73">
        <f>IF('[8]Discharge'!N36=0,0,IF(TRIM('[8]Discharge'!N36)="","",IF(COUNT(O6)=0,"",IF(O6=1,(((10^K4)*('[8]Discharge'!N36^N4))/100),((10^K4)*('[8]Discharge'!N36^N4))))))</f>
        <v>3.214146288416973</v>
      </c>
      <c r="O38" s="105">
        <f t="shared" si="0"/>
        <v>5260.39413407911</v>
      </c>
      <c r="P38" s="105"/>
      <c r="Q38" s="44"/>
    </row>
    <row r="39" spans="2:17" ht="21.75">
      <c r="B39" s="68">
        <v>27</v>
      </c>
      <c r="C39" s="73">
        <f>IF('[8]Discharge'!C37=0,0,IF(TRIM('[8]Discharge'!C37)="","",IF(COUNT(O6)=0,"",IF(O6=1,(((10^K4)*('[8]Discharge'!C37^N4))/100),((10^K4)*('[8]Discharge'!C37^N4))))))</f>
        <v>0</v>
      </c>
      <c r="D39" s="73">
        <f>IF('[8]Discharge'!D37=0,0,IF(TRIM('[8]Discharge'!D37)="","",IF(COUNT(O6)=0,"",IF(O6=1,(((10^K4)*('[8]Discharge'!D37^N4))/100),((10^K4)*('[8]Discharge'!D37^N4))))))</f>
        <v>0</v>
      </c>
      <c r="E39" s="73">
        <f>IF('[8]Discharge'!E37=0,0,IF(TRIM('[8]Discharge'!E37)="","",IF(COUNT(O6)=0,"",IF(O6=1,(((10^K4)*('[8]Discharge'!E37^N4))/100),((10^K4)*('[8]Discharge'!E37^N4))))))</f>
        <v>0</v>
      </c>
      <c r="F39" s="73">
        <f>IF('[8]Discharge'!F37=0,0,IF(TRIM('[8]Discharge'!F37)="","",IF(COUNT(O6)=0,"",IF(O6=1,(((10^K4)*('[8]Discharge'!F37^N4))/100),((10^K4)*('[8]Discharge'!F37^N4))))))</f>
        <v>0</v>
      </c>
      <c r="G39" s="73">
        <f>IF('[8]Discharge'!G37=0,0,IF(TRIM('[8]Discharge'!G37)="","",IF(COUNT(O6)=0,"",IF(O6=1,(((10^K4)*('[8]Discharge'!G37^N4))/100),((10^K4)*('[8]Discharge'!G37^N4))))))</f>
        <v>990.993197891531</v>
      </c>
      <c r="H39" s="73">
        <f>IF('[8]Discharge'!H37=0,0,IF(TRIM('[8]Discharge'!H37)="","",IF(COUNT(O6)=0,"",IF(O6=1,(((10^K4)*('[8]Discharge'!H37^N4))/100),((10^K4)*('[8]Discharge'!H37^N4))))))</f>
        <v>1939.1733788839729</v>
      </c>
      <c r="I39" s="73">
        <f>IF('[8]Discharge'!I37=0,0,IF(TRIM('[8]Discharge'!I37)="","",IF(COUNT(O6)=0,"",IF(O6=1,(((10^K4)*('[8]Discharge'!I37^N4))/100),((10^K4)*('[8]Discharge'!I37^N4))))))</f>
        <v>177.9974177829785</v>
      </c>
      <c r="J39" s="73">
        <f>IF('[8]Discharge'!J37=0,0,IF(TRIM('[8]Discharge'!J37)="","",IF(COUNT(O6)=0,"",IF(O6=1,(((10^K4)*('[8]Discharge'!J37^N4))/100),((10^K4)*('[8]Discharge'!J37^N4))))))</f>
        <v>19.860046502589743</v>
      </c>
      <c r="K39" s="73">
        <f>IF('[8]Discharge'!K37=0,0,IF(TRIM('[8]Discharge'!K37)="","",IF(COUNT(O6)=0,"",IF(O6=1,(((10^K4)*('[8]Discharge'!K37^N4))/100),((10^K4)*('[8]Discharge'!K37^N4))))))</f>
        <v>2.080222645627951</v>
      </c>
      <c r="L39" s="73">
        <f>IF('[8]Discharge'!L37=0,0,IF(TRIM('[8]Discharge'!L37)="","",IF(COUNT(O6)=0,"",IF(O6=1,(((10^K4)*('[8]Discharge'!L37^N4))/100),((10^K4)*('[8]Discharge'!L37^N4))))))</f>
        <v>6.240151814356136</v>
      </c>
      <c r="M39" s="73">
        <f>IF('[8]Discharge'!M37=0,0,IF(TRIM('[8]Discharge'!M37)="","",IF(COUNT(O6)=0,"",IF(O6=1,(((10^K4)*('[8]Discharge'!M37^N4))/100),((10^K4)*('[8]Discharge'!M37^N4))))))</f>
        <v>2.5093567753273742</v>
      </c>
      <c r="N39" s="73">
        <f>IF('[8]Discharge'!N37=0,0,IF(TRIM('[8]Discharge'!N37)="","",IF(COUNT(O6)=0,"",IF(O6=1,(((10^K4)*('[8]Discharge'!N37^N4))/100),((10^K4)*('[8]Discharge'!N37^N4))))))</f>
        <v>3.214146288416973</v>
      </c>
      <c r="O39" s="105">
        <f t="shared" si="0"/>
        <v>3142.0679185848007</v>
      </c>
      <c r="P39" s="105"/>
      <c r="Q39" s="44"/>
    </row>
    <row r="40" spans="2:17" ht="21.75">
      <c r="B40" s="68">
        <v>28</v>
      </c>
      <c r="C40" s="73">
        <f>IF('[8]Discharge'!C38=0,0,IF(TRIM('[8]Discharge'!C38)="","",IF(COUNT(O6)=0,"",IF(O6=1,(((10^K4)*('[8]Discharge'!C38^N4))/100),((10^K4)*('[8]Discharge'!C38^N4))))))</f>
        <v>0</v>
      </c>
      <c r="D40" s="73">
        <f>IF('[8]Discharge'!D38=0,0,IF(TRIM('[8]Discharge'!D38)="","",IF(COUNT(O6)=0,"",IF(O6=1,(((10^K4)*('[8]Discharge'!D38^N4))/100),((10^K4)*('[8]Discharge'!D38^N4))))))</f>
        <v>0</v>
      </c>
      <c r="E40" s="73">
        <f>IF('[8]Discharge'!E38=0,0,IF(TRIM('[8]Discharge'!E38)="","",IF(COUNT(O6)=0,"",IF(O6=1,(((10^K4)*('[8]Discharge'!E38^N4))/100),((10^K4)*('[8]Discharge'!E38^N4))))))</f>
        <v>0</v>
      </c>
      <c r="F40" s="73">
        <f>IF('[8]Discharge'!F38=0,0,IF(TRIM('[8]Discharge'!F38)="","",IF(COUNT(O6)=0,"",IF(O6=1,(((10^K4)*('[8]Discharge'!F38^N4))/100),((10^K4)*('[8]Discharge'!F38^N4))))))</f>
        <v>0</v>
      </c>
      <c r="G40" s="73">
        <f>IF('[8]Discharge'!G38=0,0,IF(TRIM('[8]Discharge'!G38)="","",IF(COUNT(O6)=0,"",IF(O6=1,(((10^K4)*('[8]Discharge'!G38^N4))/100),((10^K4)*('[8]Discharge'!G38^N4))))))</f>
        <v>684.6248354526156</v>
      </c>
      <c r="H40" s="73">
        <f>IF('[8]Discharge'!H38=0,0,IF(TRIM('[8]Discharge'!H38)="","",IF(COUNT(O6)=0,"",IF(O6=1,(((10^K4)*('[8]Discharge'!H38^N4))/100),((10^K4)*('[8]Discharge'!H38^N4))))))</f>
        <v>1384.8892701208506</v>
      </c>
      <c r="I40" s="73">
        <f>IF('[8]Discharge'!I38=0,0,IF(TRIM('[8]Discharge'!I38)="","",IF(COUNT(O6)=0,"",IF(O6=1,(((10^K4)*('[8]Discharge'!I38^N4))/100),((10^K4)*('[8]Discharge'!I38^N4))))))</f>
        <v>226.36630798605077</v>
      </c>
      <c r="J40" s="73">
        <f>IF('[8]Discharge'!J38=0,0,IF(TRIM('[8]Discharge'!J38)="","",IF(COUNT(O6)=0,"",IF(O6=1,(((10^K4)*('[8]Discharge'!J38^N4))/100),((10^K4)*('[8]Discharge'!J38^N4))))))</f>
        <v>19.860046502589743</v>
      </c>
      <c r="K40" s="73">
        <f>IF('[8]Discharge'!K38=0,0,IF(TRIM('[8]Discharge'!K38)="","",IF(COUNT(O6)=0,"",IF(O6=1,(((10^K4)*('[8]Discharge'!K38^N4))/100),((10^K4)*('[8]Discharge'!K38^N4))))))</f>
        <v>2.080222645627951</v>
      </c>
      <c r="L40" s="73">
        <f>IF('[8]Discharge'!L38=0,0,IF(TRIM('[8]Discharge'!L38)="","",IF(COUNT(O6)=0,"",IF(O6=1,(((10^K4)*('[8]Discharge'!L38^N4))/100),((10^K4)*('[8]Discharge'!L38^N4))))))</f>
        <v>6.240151814356136</v>
      </c>
      <c r="M40" s="73">
        <f>IF('[8]Discharge'!M38=0,0,IF(TRIM('[8]Discharge'!M38)="","",IF(COUNT(O6)=0,"",IF(O6=1,(((10^K4)*('[8]Discharge'!M38^N4))/100),((10^K4)*('[8]Discharge'!M38^N4))))))</f>
        <v>4.28543644007425</v>
      </c>
      <c r="N40" s="73">
        <f>IF('[8]Discharge'!N38=0,0,IF(TRIM('[8]Discharge'!N38)="","",IF(COUNT(O6)=0,"",IF(O6=1,(((10^K4)*('[8]Discharge'!N38^N4))/100),((10^K4)*('[8]Discharge'!N38^N4))))))</f>
        <v>3.214146288416973</v>
      </c>
      <c r="O40" s="105">
        <f t="shared" si="0"/>
        <v>2331.560417250582</v>
      </c>
      <c r="P40" s="105"/>
      <c r="Q40" s="44"/>
    </row>
    <row r="41" spans="2:17" ht="21.75">
      <c r="B41" s="68">
        <v>29</v>
      </c>
      <c r="C41" s="73">
        <f>IF('[8]Discharge'!C39=0,0,IF(TRIM('[8]Discharge'!C39)="","",IF(COUNT(O6)=0,"",IF(O6=1,(((10^K4)*('[8]Discharge'!C39^N4))/100),((10^K4)*('[8]Discharge'!C39^N4))))))</f>
        <v>0</v>
      </c>
      <c r="D41" s="73">
        <f>IF('[8]Discharge'!D39=0,0,IF(TRIM('[8]Discharge'!D39)="","",IF(COUNT(O6)=0,"",IF(O6=1,(((10^K4)*('[8]Discharge'!D39^N4))/100),((10^K4)*('[8]Discharge'!D39^N4))))))</f>
        <v>0</v>
      </c>
      <c r="E41" s="73">
        <f>IF('[8]Discharge'!E39=0,0,IF(TRIM('[8]Discharge'!E39)="","",IF(COUNT(O6)=0,"",IF(O6=1,(((10^K4)*('[8]Discharge'!E39^N4))/100),((10^K4)*('[8]Discharge'!E39^N4))))))</f>
        <v>0</v>
      </c>
      <c r="F41" s="73">
        <f>IF('[8]Discharge'!F39=0,0,IF(TRIM('[8]Discharge'!F39)="","",IF(COUNT(O6)=0,"",IF(O6=1,(((10^K4)*('[8]Discharge'!F39^N4))/100),((10^K4)*('[8]Discharge'!F39^N4))))))</f>
        <v>0</v>
      </c>
      <c r="G41" s="73">
        <f>IF('[8]Discharge'!G39=0,0,IF(TRIM('[8]Discharge'!G39)="","",IF(COUNT(O6)=0,"",IF(O6=1,(((10^K4)*('[8]Discharge'!G39^N4))/100),((10^K4)*('[8]Discharge'!G39^N4))))))</f>
        <v>300.72674766841277</v>
      </c>
      <c r="H41" s="73">
        <f>IF('[8]Discharge'!H39=0,0,IF(TRIM('[8]Discharge'!H39)="","",IF(COUNT(O6)=0,"",IF(O6=1,(((10^K4)*('[8]Discharge'!H39^N4))/100),((10^K4)*('[8]Discharge'!H39^N4))))))</f>
        <v>953.2784155108116</v>
      </c>
      <c r="I41" s="73">
        <f>IF('[8]Discharge'!I39=0,0,IF(TRIM('[8]Discharge'!I39)="","",IF(COUNT(O6)=0,"",IF(O6=1,(((10^K4)*('[8]Discharge'!I39^N4))/100),((10^K4)*('[8]Discharge'!I39^N4))))))</f>
        <v>226.36630798605077</v>
      </c>
      <c r="J41" s="73">
        <f>IF('[8]Discharge'!J39=0,0,IF(TRIM('[8]Discharge'!J39)="","",IF(COUNT(O6)=0,"",IF(O6=1,(((10^K4)*('[8]Discharge'!J39^N4))/100),((10^K4)*('[8]Discharge'!J39^N4))))))</f>
        <v>19.860046502589743</v>
      </c>
      <c r="K41" s="73">
        <f>IF('[8]Discharge'!K39=0,0,IF(TRIM('[8]Discharge'!K39)="","",IF(COUNT(O6)=0,"",IF(O6=1,(((10^K4)*('[8]Discharge'!K39^N4))/100),((10^K4)*('[8]Discharge'!K39^N4))))))</f>
        <v>2.2906331123959647</v>
      </c>
      <c r="L41" s="73">
        <f>IF('[8]Discharge'!L39=0,0,IF(TRIM('[8]Discharge'!L39)="","",IF(COUNT(O6)=0,"",IF(O6=1,(((10^K4)*('[8]Discharge'!L39^N4))/100),((10^K4)*('[8]Discharge'!L39^N4))))))</f>
        <v>6.240151814356136</v>
      </c>
      <c r="M41" s="73">
        <f>IF('[8]Discharge'!M39=0,0,IF(TRIM('[8]Discharge'!M39)="","",IF(COUNT(O6)=0,"",IF(O6=1,(((10^K4)*('[8]Discharge'!M39^N4))/100),((10^K4)*('[8]Discharge'!M39^N4))))))</f>
      </c>
      <c r="N41" s="73">
        <f>IF('[8]Discharge'!N39=0,0,IF(TRIM('[8]Discharge'!N39)="","",IF(COUNT(O6)=0,"",IF(O6=1,(((10^K4)*('[8]Discharge'!N39^N4))/100),((10^K4)*('[8]Discharge'!N39^N4))))))</f>
        <v>3.214146288416973</v>
      </c>
      <c r="O41" s="105">
        <f t="shared" si="0"/>
        <v>1511.9764488830338</v>
      </c>
      <c r="P41" s="105"/>
      <c r="Q41" s="44"/>
    </row>
    <row r="42" spans="2:17" ht="21.75">
      <c r="B42" s="68">
        <v>30</v>
      </c>
      <c r="C42" s="73">
        <f>IF('[8]Discharge'!C40=0,0,IF(TRIM('[8]Discharge'!C40)="","",IF(COUNT(O6)=0,"",IF(O6=1,(((10^K4)*('[8]Discharge'!C40^N4))/100),((10^K4)*('[8]Discharge'!C40^N4))))))</f>
        <v>0</v>
      </c>
      <c r="D42" s="73">
        <f>IF('[8]Discharge'!D40=0,0,IF(TRIM('[8]Discharge'!D40)="","",IF(COUNT(O6)=0,"",IF(O6=1,(((10^K4)*('[8]Discharge'!D40^N4))/100),((10^K4)*('[8]Discharge'!D40^N4))))))</f>
        <v>0</v>
      </c>
      <c r="E42" s="73">
        <f>IF('[8]Discharge'!E40=0,0,IF(TRIM('[8]Discharge'!E40)="","",IF(COUNT(O6)=0,"",IF(O6=1,(((10^K4)*('[8]Discharge'!E40^N4))/100),((10^K4)*('[8]Discharge'!E40^N4))))))</f>
        <v>0</v>
      </c>
      <c r="F42" s="73">
        <f>IF('[8]Discharge'!F40=0,0,IF(TRIM('[8]Discharge'!F40)="","",IF(COUNT(O6)=0,"",IF(O6=1,(((10^K4)*('[8]Discharge'!F40^N4))/100),((10^K4)*('[8]Discharge'!F40^N4))))))</f>
        <v>0</v>
      </c>
      <c r="G42" s="73">
        <f>IF('[8]Discharge'!G40=0,0,IF(TRIM('[8]Discharge'!G40)="","",IF(COUNT(O6)=0,"",IF(O6=1,(((10^K4)*('[8]Discharge'!G40^N4))/100),((10^K4)*('[8]Discharge'!G40^N4))))))</f>
        <v>96.23070851976605</v>
      </c>
      <c r="H42" s="73">
        <f>IF('[8]Discharge'!H40=0,0,IF(TRIM('[8]Discharge'!H40)="","",IF(COUNT(O6)=0,"",IF(O6=1,(((10^K4)*('[8]Discharge'!H40^N4))/100),((10^K4)*('[8]Discharge'!H40^N4))))))</f>
        <v>425.8915004056055</v>
      </c>
      <c r="I42" s="73">
        <f>IF('[8]Discharge'!I40=0,0,IF(TRIM('[8]Discharge'!I40)="","",IF(COUNT(O6)=0,"",IF(O6=1,(((10^K4)*('[8]Discharge'!I40^N4))/100),((10^K4)*('[8]Discharge'!I40^N4))))))</f>
        <v>226.36630798605077</v>
      </c>
      <c r="J42" s="73">
        <f>IF('[8]Discharge'!J40=0,0,IF(TRIM('[8]Discharge'!J40)="","",IF(COUNT(O6)=0,"",IF(O6=1,(((10^K4)*('[8]Discharge'!J40^N4))/100),((10^K4)*('[8]Discharge'!J40^N4))))))</f>
        <v>19.860046502589743</v>
      </c>
      <c r="K42" s="73">
        <f>IF('[8]Discharge'!K40=0,0,IF(TRIM('[8]Discharge'!K40)="","",IF(COUNT(O6)=0,"",IF(O6=1,(((10^K4)*('[8]Discharge'!K40^N4))/100),((10^K4)*('[8]Discharge'!K40^N4))))))</f>
        <v>2.7362634087501507</v>
      </c>
      <c r="L42" s="73">
        <f>IF('[8]Discharge'!L40=0,0,IF(TRIM('[8]Discharge'!L40)="","",IF(COUNT(O6)=0,"",IF(O6=1,(((10^K4)*('[8]Discharge'!L40^N4))/100),((10^K4)*('[8]Discharge'!L40^N4))))))</f>
        <v>6.240151814356136</v>
      </c>
      <c r="M42" s="73"/>
      <c r="N42" s="73">
        <f>IF('[8]Discharge'!N40=0,0,IF(TRIM('[8]Discharge'!N40)="","",IF(COUNT(O6)=0,"",IF(O6=1,(((10^K4)*('[8]Discharge'!N40^N4))/100),((10^K4)*('[8]Discharge'!N40^N4))))))</f>
        <v>3.214146288416973</v>
      </c>
      <c r="O42" s="105">
        <f>IF(AND(C42="",D42="",E42="",F42="",G42="",H42="",I42="",J42="",K42="",L42="",M42="",N42=""),"",SUM(C42:N42))</f>
        <v>780.5391249255352</v>
      </c>
      <c r="P42" s="105"/>
      <c r="Q42" s="44"/>
    </row>
    <row r="43" spans="2:17" ht="21.75">
      <c r="B43" s="68">
        <v>31</v>
      </c>
      <c r="C43" s="73"/>
      <c r="D43" s="73">
        <f>IF('[8]Discharge'!D41=0,0,IF(TRIM('[8]Discharge'!D41)="","",IF(COUNT(O6)=0,"",IF(O6=1,(((10^K4)*('[8]Discharge'!D41^N4))/100),((10^K4)*('[8]Discharge'!D41^N4))))))</f>
        <v>0</v>
      </c>
      <c r="E43" s="73"/>
      <c r="F43" s="73">
        <f>IF('[8]Discharge'!F41=0,0,IF(TRIM('[8]Discharge'!F41)="","",IF(COUNT(O6)=0,"",IF(O6=1,(((10^K4)*('[8]Discharge'!F41^N4))/100),((10^K4)*('[8]Discharge'!F41^N4))))))</f>
        <v>0</v>
      </c>
      <c r="G43" s="73">
        <f>IF('[8]Discharge'!G41=0,0,IF(TRIM('[8]Discharge'!G41)="","",IF(COUNT(O6)=0,"",IF(O6=1,(((10^K4)*('[8]Discharge'!G41^N4))/100),((10^K4)*('[8]Discharge'!G41^N4))))))</f>
        <v>144.39344532341977</v>
      </c>
      <c r="H43" s="73"/>
      <c r="I43" s="73">
        <f>IF('[8]Discharge'!I41=0,0,IF(TRIM('[8]Discharge'!I41)="","",IF(COUNT(O6)=0,"",IF(O6=1,(((10^K4)*('[8]Discharge'!I41^N4))/100),((10^K4)*('[8]Discharge'!I41^N4))))))</f>
        <v>226.36630798605077</v>
      </c>
      <c r="J43" s="73"/>
      <c r="K43" s="73">
        <f>IF('[8]Discharge'!K41=0,0,IF(TRIM('[8]Discharge'!K41)="","",IF(COUNT(O6)=0,"",IF(O6=1,(((10^K4)*('[8]Discharge'!K41^N4))/100),((10^K4)*('[8]Discharge'!K41^N4))))))</f>
        <v>2.9712312954714006</v>
      </c>
      <c r="L43" s="73">
        <f>IF(TRIM('[8]Discharge'!L41)="","",IF(COUNT(O6)=0,"",IF(O6=1,(((10^K4)*('[8]Discharge'!L41^N4))/100),((10^K4)*('[8]Discharge'!L41^N4)))))</f>
        <v>6.240151814356136</v>
      </c>
      <c r="M43" s="73"/>
      <c r="N43" s="73">
        <f>IF('[8]Discharge'!N41=0,0,IF(TRIM('[8]Discharge'!N41)="","",IF(COUNT(O6)=0,"",IF(O6=1,(((10^K4)*('[8]Discharge'!N41^N4))/100),((10^K4)*('[8]Discharge'!N41^N4))))))</f>
        <v>3.214146288416973</v>
      </c>
      <c r="O43" s="105">
        <f t="shared" si="0"/>
        <v>383.18528270771503</v>
      </c>
      <c r="P43" s="105"/>
      <c r="Q43" s="44"/>
    </row>
    <row r="44" spans="2:17" ht="21.75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4"/>
      <c r="Q44" s="44"/>
    </row>
    <row r="45" spans="2:17" ht="21.75">
      <c r="B45" s="54" t="s">
        <v>28</v>
      </c>
      <c r="C45" s="73">
        <f>IF(COUNT(C11:C43)=0,"",SUM(C11:C43))</f>
        <v>0</v>
      </c>
      <c r="D45" s="73">
        <f aca="true" t="shared" si="1" ref="D45:M45">IF(COUNT(D11:D43)=0,"",SUM(D11:D43))</f>
        <v>0</v>
      </c>
      <c r="E45" s="73">
        <f t="shared" si="1"/>
        <v>0</v>
      </c>
      <c r="F45" s="73">
        <f t="shared" si="1"/>
        <v>0</v>
      </c>
      <c r="G45" s="73">
        <f t="shared" si="1"/>
        <v>39258.15858485519</v>
      </c>
      <c r="H45" s="73">
        <f t="shared" si="1"/>
        <v>30867.603459352213</v>
      </c>
      <c r="I45" s="73">
        <f t="shared" si="1"/>
        <v>8957.031007768865</v>
      </c>
      <c r="J45" s="73">
        <f t="shared" si="1"/>
        <v>5347.742047417581</v>
      </c>
      <c r="K45" s="73">
        <f t="shared" si="1"/>
        <v>409.959538636312</v>
      </c>
      <c r="L45" s="73">
        <f t="shared" si="1"/>
        <v>117.4448284717346</v>
      </c>
      <c r="M45" s="73">
        <f t="shared" si="1"/>
        <v>150.44430833946655</v>
      </c>
      <c r="N45" s="73">
        <f>IF(COUNT(N11:N43)=0,"",SUM(N11:N43))</f>
        <v>107.58930878052975</v>
      </c>
      <c r="O45" s="106">
        <f>IF(COUNT(C45:N45)=0,"",SUM(C45:N45))</f>
        <v>85215.97308362188</v>
      </c>
      <c r="P45" s="106"/>
      <c r="Q45" s="76" t="s">
        <v>35</v>
      </c>
    </row>
    <row r="46" spans="2:17" ht="21.75">
      <c r="B46" s="54" t="s">
        <v>30</v>
      </c>
      <c r="C46" s="73">
        <f>IF(COUNT(C11:C43)=0,"",AVERAGE(C11:C43))</f>
        <v>0</v>
      </c>
      <c r="D46" s="73">
        <f aca="true" t="shared" si="2" ref="D46:N46">IF(COUNT(D11:D43)=0,"",AVERAGE(D11:D43))</f>
        <v>0</v>
      </c>
      <c r="E46" s="73">
        <f t="shared" si="2"/>
        <v>0</v>
      </c>
      <c r="F46" s="73">
        <f t="shared" si="2"/>
        <v>0</v>
      </c>
      <c r="G46" s="73">
        <f t="shared" si="2"/>
        <v>1266.3922124146836</v>
      </c>
      <c r="H46" s="73">
        <f t="shared" si="2"/>
        <v>1028.9201153117403</v>
      </c>
      <c r="I46" s="73">
        <f t="shared" si="2"/>
        <v>288.93648412157626</v>
      </c>
      <c r="J46" s="73">
        <f t="shared" si="2"/>
        <v>178.25806824725268</v>
      </c>
      <c r="K46" s="73">
        <f t="shared" si="2"/>
        <v>13.224501246332645</v>
      </c>
      <c r="L46" s="73">
        <f t="shared" si="2"/>
        <v>3.7885428539269226</v>
      </c>
      <c r="M46" s="73">
        <f t="shared" si="2"/>
        <v>5.373011012123805</v>
      </c>
      <c r="N46" s="73">
        <f t="shared" si="2"/>
        <v>3.4706228638880563</v>
      </c>
      <c r="O46" s="105">
        <f>IF(COUNT(C46:N46)=0,"",SUM(C46:N46))</f>
        <v>2788.363558071524</v>
      </c>
      <c r="P46" s="105"/>
      <c r="Q46" s="44"/>
    </row>
    <row r="47" spans="2:17" ht="21.75">
      <c r="B47" s="54" t="s">
        <v>31</v>
      </c>
      <c r="C47" s="73">
        <f>IF(COUNT(C11:C43)=0,"",MAX(C11:C43))</f>
        <v>0</v>
      </c>
      <c r="D47" s="73">
        <f aca="true" t="shared" si="3" ref="D47:N47">IF(COUNT(D11:D43)=0,"",MAX(D11:D43))</f>
        <v>0</v>
      </c>
      <c r="E47" s="73">
        <f t="shared" si="3"/>
        <v>0</v>
      </c>
      <c r="F47" s="73">
        <f t="shared" si="3"/>
        <v>0</v>
      </c>
      <c r="G47" s="73">
        <f t="shared" si="3"/>
        <v>4495.387931350168</v>
      </c>
      <c r="H47" s="73">
        <f t="shared" si="3"/>
        <v>4284.356869125915</v>
      </c>
      <c r="I47" s="73">
        <f t="shared" si="3"/>
        <v>714.8014208949916</v>
      </c>
      <c r="J47" s="73">
        <f t="shared" si="3"/>
        <v>571.8845468231029</v>
      </c>
      <c r="K47" s="73">
        <f t="shared" si="3"/>
        <v>49.7054560463943</v>
      </c>
      <c r="L47" s="73">
        <f t="shared" si="3"/>
        <v>6.240151814356136</v>
      </c>
      <c r="M47" s="73">
        <f t="shared" si="3"/>
        <v>6.240151814356136</v>
      </c>
      <c r="N47" s="73">
        <f t="shared" si="3"/>
        <v>4.59004302600625</v>
      </c>
      <c r="O47" s="105">
        <f>IF(COUNT(C47:N47)=0,"",MAX(C47:N47))</f>
        <v>4495.387931350168</v>
      </c>
      <c r="P47" s="105"/>
      <c r="Q47" s="44"/>
    </row>
    <row r="48" spans="2:17" ht="21.75">
      <c r="B48" s="54" t="s">
        <v>32</v>
      </c>
      <c r="C48" s="73">
        <f>IF(COUNT(C11:C43)=0,"",MIN(C11:C43))</f>
        <v>0</v>
      </c>
      <c r="D48" s="73">
        <f aca="true" t="shared" si="4" ref="D48:N48">IF(COUNT(D11:D43)=0,"",MIN(D11:D43))</f>
        <v>0</v>
      </c>
      <c r="E48" s="73">
        <f t="shared" si="4"/>
        <v>0</v>
      </c>
      <c r="F48" s="73">
        <f t="shared" si="4"/>
        <v>0</v>
      </c>
      <c r="G48" s="73">
        <f t="shared" si="4"/>
        <v>0</v>
      </c>
      <c r="H48" s="73">
        <f t="shared" si="4"/>
        <v>152.33871769329264</v>
      </c>
      <c r="I48" s="73">
        <f t="shared" si="4"/>
        <v>36.021815749367796</v>
      </c>
      <c r="J48" s="73">
        <f t="shared" si="4"/>
        <v>19.860046502589743</v>
      </c>
      <c r="K48" s="73">
        <f t="shared" si="4"/>
        <v>2.080222645627951</v>
      </c>
      <c r="L48" s="73">
        <f t="shared" si="4"/>
        <v>1.297424549340626</v>
      </c>
      <c r="M48" s="73">
        <f t="shared" si="4"/>
        <v>2.080222645627951</v>
      </c>
      <c r="N48" s="73">
        <f t="shared" si="4"/>
        <v>3.214146288416973</v>
      </c>
      <c r="O48" s="105">
        <f>IF(COUNT(C48:N48)=0,"",MIN(C48:N48))</f>
        <v>0</v>
      </c>
      <c r="P48" s="105"/>
      <c r="Q48" s="44"/>
    </row>
    <row r="49" spans="1:17" ht="21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</sheetData>
  <sheetProtection/>
  <mergeCells count="51"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  <mergeCell ref="O9:P9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7:P47"/>
    <mergeCell ref="O48:P48"/>
    <mergeCell ref="O40:P40"/>
    <mergeCell ref="O41:P41"/>
    <mergeCell ref="O42:P42"/>
    <mergeCell ref="O43:P43"/>
    <mergeCell ref="O45:P45"/>
    <mergeCell ref="O46:P46"/>
  </mergeCells>
  <printOptions/>
  <pageMargins left="1.062992125984252" right="0.31496062992125984" top="0.7480314960629921" bottom="0.7480314960629921" header="0.31496062992125984" footer="0.31496062992125984"/>
  <pageSetup orientation="portrait" paperSize="9" scale="6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O5" sqref="O5"/>
    </sheetView>
  </sheetViews>
  <sheetFormatPr defaultColWidth="9.140625" defaultRowHeight="21.75"/>
  <cols>
    <col min="15" max="15" width="9.57421875" style="0" customWidth="1"/>
  </cols>
  <sheetData>
    <row r="1" spans="1:14" ht="21.75">
      <c r="A1" s="108" t="s">
        <v>0</v>
      </c>
      <c r="B1" s="120"/>
      <c r="C1" s="109" t="str">
        <f>'[9]c-form'!AG4</f>
        <v>Ban Pac,  Chom Thong, Chiang Mai,P.73A</v>
      </c>
      <c r="D1" s="109"/>
      <c r="E1" s="109"/>
      <c r="F1" s="109"/>
      <c r="G1" s="109"/>
      <c r="H1" s="109"/>
      <c r="I1" s="109"/>
      <c r="J1" s="109"/>
      <c r="K1" s="55"/>
      <c r="M1" s="108" t="s">
        <v>1</v>
      </c>
      <c r="N1" s="120"/>
    </row>
    <row r="2" spans="1:14" ht="21.75">
      <c r="A2" s="108" t="s">
        <v>2</v>
      </c>
      <c r="B2" s="120"/>
      <c r="C2" s="109" t="str">
        <f>'[9]c-form'!AG3</f>
        <v>Mae  Nam   Ping</v>
      </c>
      <c r="D2" s="109"/>
      <c r="E2" s="109"/>
      <c r="F2" s="109"/>
      <c r="G2" s="109"/>
      <c r="H2" s="56"/>
      <c r="I2" s="56"/>
      <c r="J2" s="56"/>
      <c r="K2" s="55"/>
      <c r="M2" s="57" t="s">
        <v>3</v>
      </c>
      <c r="N2" s="58"/>
    </row>
    <row r="3" spans="1:14" ht="21.75">
      <c r="A3" s="54" t="s">
        <v>4</v>
      </c>
      <c r="B3" s="54"/>
      <c r="C3" s="109" t="str">
        <f>'[9]c-form'!AH3</f>
        <v>Ping</v>
      </c>
      <c r="D3" s="109"/>
      <c r="E3" s="109"/>
      <c r="F3" s="109"/>
      <c r="G3" s="109"/>
      <c r="H3" s="56"/>
      <c r="I3" s="56"/>
      <c r="J3" s="56"/>
      <c r="K3" s="55"/>
      <c r="M3" s="108" t="s">
        <v>5</v>
      </c>
      <c r="N3" s="108"/>
    </row>
    <row r="4" spans="1:15" ht="21.75">
      <c r="A4" s="57" t="s">
        <v>6</v>
      </c>
      <c r="B4" s="59"/>
      <c r="C4" s="110" t="str">
        <f>'[9]c-form'!AI3</f>
        <v>Ping</v>
      </c>
      <c r="D4" s="110"/>
      <c r="E4" s="110"/>
      <c r="F4" s="110"/>
      <c r="G4" s="110"/>
      <c r="J4" s="61" t="s">
        <v>7</v>
      </c>
      <c r="K4" s="111">
        <v>-0.4073791786780176</v>
      </c>
      <c r="L4" s="115"/>
      <c r="M4" s="11" t="s">
        <v>8</v>
      </c>
      <c r="N4" s="112">
        <v>1.4012</v>
      </c>
      <c r="O4" s="116"/>
    </row>
    <row r="5" spans="1:17" ht="21.75">
      <c r="A5" s="57"/>
      <c r="B5" s="59"/>
      <c r="C5" s="60"/>
      <c r="D5" s="60"/>
      <c r="E5" s="60"/>
      <c r="F5" s="60"/>
      <c r="G5" s="60"/>
      <c r="J5" s="117" t="s">
        <v>9</v>
      </c>
      <c r="K5" s="118"/>
      <c r="L5" s="63">
        <v>2021</v>
      </c>
      <c r="M5" s="77" t="s">
        <v>10</v>
      </c>
      <c r="N5" s="63">
        <v>2021</v>
      </c>
      <c r="O5" s="14" t="s">
        <v>11</v>
      </c>
      <c r="P5" s="64">
        <v>27</v>
      </c>
      <c r="Q5" s="78" t="s">
        <v>12</v>
      </c>
    </row>
    <row r="6" spans="1:15" ht="21.75">
      <c r="A6" s="57"/>
      <c r="B6" s="59"/>
      <c r="C6" s="60"/>
      <c r="D6" s="60"/>
      <c r="E6" s="60"/>
      <c r="F6" s="60"/>
      <c r="G6" s="60"/>
      <c r="H6" s="108" t="str">
        <f>IF(TRIM('[9]c-form'!AJ3)&lt;&gt;"","Water  Year   "&amp;'[9]c-form'!AJ3,"Water  Year   ")</f>
        <v>Water  Year   2021</v>
      </c>
      <c r="I6" s="108"/>
      <c r="J6" s="66"/>
      <c r="N6" s="79" t="s">
        <v>13</v>
      </c>
      <c r="O6" s="19">
        <v>0</v>
      </c>
    </row>
    <row r="7" spans="2:15" ht="21.75">
      <c r="B7" s="114" t="str">
        <f>IF(TRIM('[9]c-form'!AJ3)&lt;&gt;"","Suspended Sediment, in Tons per Day, Water Year April 1, "&amp;'[9]c-form'!AJ3&amp;" to March 31,  "&amp;'[9]c-form'!AJ3+1,"Suspended Sediment, in  Tons per Day, Water Year April 1,         to March 31,  ")</f>
        <v>Suspended Sediment, in Tons per Day, Water Year April 1, 2021 to March 31,  2022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</row>
    <row r="8" spans="2:11" ht="21.75">
      <c r="B8" s="69"/>
      <c r="C8" s="55"/>
      <c r="D8" s="55"/>
      <c r="E8" s="55"/>
      <c r="F8" s="55"/>
      <c r="G8" s="55"/>
      <c r="H8" s="55"/>
      <c r="I8" s="55"/>
      <c r="J8" s="55"/>
      <c r="K8" s="55"/>
    </row>
    <row r="9" spans="1:17" ht="23.25">
      <c r="A9" s="80"/>
      <c r="B9" s="71" t="s">
        <v>14</v>
      </c>
      <c r="C9" s="72" t="s">
        <v>15</v>
      </c>
      <c r="D9" s="72" t="s">
        <v>16</v>
      </c>
      <c r="E9" s="72" t="s">
        <v>17</v>
      </c>
      <c r="F9" s="72" t="s">
        <v>18</v>
      </c>
      <c r="G9" s="72" t="s">
        <v>19</v>
      </c>
      <c r="H9" s="72" t="s">
        <v>20</v>
      </c>
      <c r="I9" s="72" t="s">
        <v>21</v>
      </c>
      <c r="J9" s="72" t="s">
        <v>22</v>
      </c>
      <c r="K9" s="72" t="s">
        <v>23</v>
      </c>
      <c r="L9" s="72" t="s">
        <v>24</v>
      </c>
      <c r="M9" s="72" t="s">
        <v>25</v>
      </c>
      <c r="N9" s="72" t="s">
        <v>26</v>
      </c>
      <c r="O9" s="107" t="s">
        <v>27</v>
      </c>
      <c r="P9" s="99"/>
      <c r="Q9" s="80"/>
    </row>
    <row r="11" spans="2:17" ht="21.75">
      <c r="B11" s="68">
        <v>1</v>
      </c>
      <c r="C11" s="73">
        <f>IF('[9]Discharge'!C9=0,0,IF(TRIM('[9]Discharge'!C9)="","",IF(COUNT(O6)=0,"",IF(O6=1,(((10^K4)*('[9]Discharge'!C9^N4))/100),((10^K4)*('[9]Discharge'!C9^N4))))))</f>
        <v>1.6481678220345817</v>
      </c>
      <c r="D11" s="73">
        <f>IF('[9]Discharge'!D9=0,0,IF(TRIM('[9]Discharge'!D9)="","",IF(COUNT(O6)=0,"",IF(O6=1,(((10^K4)*('[9]Discharge'!D9^N4))/100),((10^K4)*('[9]Discharge'!D9^N4))))))</f>
        <v>3.473792771546932</v>
      </c>
      <c r="E11" s="73">
        <f>IF('[9]Discharge'!E9=0,0,IF(TRIM('[9]Discharge'!E9)="","",IF(COUNT(O6)=0,"",IF(O6=1,(((10^K4)*('[9]Discharge'!E9^N4))/100),((10^K4)*('[9]Discharge'!E9^N4))))))</f>
        <v>0.6397455143615475</v>
      </c>
      <c r="F11" s="73">
        <f>IF('[9]Discharge'!F9=0,0,IF(TRIM('[9]Discharge'!F9)="","",IF(COUNT(O6)=0,"",IF(O6=1,(((10^K4)*('[9]Discharge'!F9^N4))/100),((10^K4)*('[9]Discharge'!F9^N4))))))</f>
        <v>4.082357053977523</v>
      </c>
      <c r="G11" s="73">
        <f>IF('[9]Discharge'!G9=0,0,IF(TRIM('[9]Discharge'!G9)="","",IF(COUNT(O6)=0,"",IF(O6=1,(((10^K4)*('[9]Discharge'!G9^N4))/100),((10^K4)*('[9]Discharge'!G9^N4))))))</f>
        <v>34.99997968146604</v>
      </c>
      <c r="H11" s="73">
        <f>IF('[9]Discharge'!H9=0,0,IF(TRIM('[9]Discharge'!H9)="","",IF(COUNT(O6)=0,"",IF(O6=1,(((10^K4)*('[9]Discharge'!H9^N4))/100),((10^K4)*('[9]Discharge'!H9^N4))))))</f>
        <v>65.18811086968584</v>
      </c>
      <c r="I11" s="73">
        <f>IF('[9]Discharge'!I9=0,0,IF(TRIM('[9]Discharge'!I9)="","",IF(COUNT(O6)=0,"",IF(O6=1,(((10^K4)*('[9]Discharge'!I9^N4))/100),((10^K4)*('[9]Discharge'!I9^N4))))))</f>
        <v>1022.1305300589944</v>
      </c>
      <c r="J11" s="73">
        <f>IF('[9]Discharge'!J9=0,0,IF(TRIM('[9]Discharge'!J9)="","",IF(COUNT(O6)=0,"",IF(O6=1,(((10^K4)*('[9]Discharge'!J9^N4))/100),((10^K4)*('[9]Discharge'!J9^N4))))))</f>
        <v>594.6973544660509</v>
      </c>
      <c r="K11" s="73">
        <f>IF('[9]Discharge'!K9=0,0,IF(TRIM('[9]Discharge'!K9)="","",IF(COUNT(O6)=0,"",IF(O6=1,(((10^K4)*('[9]Discharge'!K9^N4))/100),((10^K4)*('[9]Discharge'!K9^N4))))))</f>
        <v>49.97787240952545</v>
      </c>
      <c r="L11" s="73">
        <f>IF('[9]Discharge'!L9=0,0,IF(TRIM('[9]Discharge'!L9)="","",IF(COUNT(O6)=0,"",IF(O6=1,(((10^K4)*('[9]Discharge'!L9^N4))/100),((10^K4)*('[9]Discharge'!L9^N4))))))</f>
        <v>0.6397455143615475</v>
      </c>
      <c r="M11" s="73">
        <f>IF('[9]Discharge'!M9=0,0,IF(TRIM('[9]Discharge'!M9)="","",IF(COUNT(O6)=0,"",IF(O6=1,(((10^K4)*('[9]Discharge'!M9^N4))/100),((10^K4)*('[9]Discharge'!M9^N4))))))</f>
        <v>0.6779404338170161</v>
      </c>
      <c r="N11" s="73">
        <f>IF('[9]Discharge'!N9=0,0,IF(TRIM('[9]Discharge'!N9)="","",IF(COUNT(O6)=0,"",IF(O6=1,(((10^K4)*('[9]Discharge'!N9^N4))/100),((10^K4)*('[9]Discharge'!N9^N4))))))</f>
        <v>0.04991991821384539</v>
      </c>
      <c r="O11" s="105">
        <f>IF(AND(C11="",D11="",E11="",F11="",G11="",H11="",I11="",J11="",K11="",L11="",M11="",N11=""),"",SUM(C11:N11))</f>
        <v>1778.2055165140355</v>
      </c>
      <c r="P11" s="85"/>
      <c r="Q11" s="44"/>
    </row>
    <row r="12" spans="2:17" ht="21.75">
      <c r="B12" s="68">
        <v>2</v>
      </c>
      <c r="C12" s="73">
        <f>IF('[9]Discharge'!C10=0,0,IF(TRIM('[9]Discharge'!C10)="","",IF(COUNT(O6)=0,"",IF(O6=1,(((10^K4)*('[9]Discharge'!C10^N4))/100),((10^K4)*('[9]Discharge'!C10^N4))))))</f>
        <v>1.6481678220345817</v>
      </c>
      <c r="D12" s="73">
        <f>IF('[9]Discharge'!D10=0,0,IF(TRIM('[9]Discharge'!D10)="","",IF(COUNT(O6)=0,"",IF(O6=1,(((10^K4)*('[9]Discharge'!D10^N4))/100),((10^K4)*('[9]Discharge'!D10^N4))))))</f>
        <v>3.180305390545691</v>
      </c>
      <c r="E12" s="73">
        <f>IF('[9]Discharge'!E10=0,0,IF(TRIM('[9]Discharge'!E10)="","",IF(COUNT(O6)=0,"",IF(O6=1,(((10^K4)*('[9]Discharge'!E10^N4))/100),((10^K4)*('[9]Discharge'!E10^N4))))))</f>
        <v>0.6397455143615475</v>
      </c>
      <c r="F12" s="73">
        <f>IF('[9]Discharge'!F10=0,0,IF(TRIM('[9]Discharge'!F10)="","",IF(COUNT(O6)=0,"",IF(O6=1,(((10^K4)*('[9]Discharge'!F10^N4))/100),((10^K4)*('[9]Discharge'!F10^N4))))))</f>
        <v>3.473792771546932</v>
      </c>
      <c r="G12" s="73">
        <f>IF('[9]Discharge'!G10=0,0,IF(TRIM('[9]Discharge'!G10)="","",IF(COUNT(O6)=0,"",IF(O6=1,(((10^K4)*('[9]Discharge'!G10^N4))/100),((10^K4)*('[9]Discharge'!G10^N4))))))</f>
        <v>37.81094225638633</v>
      </c>
      <c r="H12" s="73">
        <f>IF('[9]Discharge'!H10=0,0,IF(TRIM('[9]Discharge'!H10)="","",IF(COUNT(O6)=0,"",IF(O6=1,(((10^K4)*('[9]Discharge'!H10^N4))/100),((10^K4)*('[9]Discharge'!H10^N4))))))</f>
        <v>288.5159622048198</v>
      </c>
      <c r="I12" s="73">
        <f>IF('[9]Discharge'!I10=0,0,IF(TRIM('[9]Discharge'!I10)="","",IF(COUNT(O6)=0,"",IF(O6=1,(((10^K4)*('[9]Discharge'!I10^N4))/100),((10^K4)*('[9]Discharge'!I10^N4))))))</f>
        <v>808.4756748769487</v>
      </c>
      <c r="J12" s="73">
        <f>IF('[9]Discharge'!J10=0,0,IF(TRIM('[9]Discharge'!J10)="","",IF(COUNT(O6)=0,"",IF(O6=1,(((10^K4)*('[9]Discharge'!J10^N4))/100),((10^K4)*('[9]Discharge'!J10^N4))))))</f>
        <v>876.5952103965267</v>
      </c>
      <c r="K12" s="73">
        <f>IF('[9]Discharge'!K10=0,0,IF(TRIM('[9]Discharge'!K10)="","",IF(COUNT(O6)=0,"",IF(O6=1,(((10^K4)*('[9]Discharge'!K10^N4))/100),((10^K4)*('[9]Discharge'!K10^N4))))))</f>
        <v>37.81094225638633</v>
      </c>
      <c r="L12" s="73">
        <f>IF('[9]Discharge'!L10=0,0,IF(TRIM('[9]Discharge'!L10)="","",IF(COUNT(O6)=0,"",IF(O6=1,(((10^K4)*('[9]Discharge'!L10^N4))/100),((10^K4)*('[9]Discharge'!L10^N4))))))</f>
        <v>0.6397455143615475</v>
      </c>
      <c r="M12" s="73">
        <f>IF('[9]Discharge'!M10=0,0,IF(TRIM('[9]Discharge'!M10)="","",IF(COUNT(O6)=0,"",IF(O6=1,(((10^K4)*('[9]Discharge'!M10^N4))/100),((10^K4)*('[9]Discharge'!M10^N4))))))</f>
        <v>0.8711259720708356</v>
      </c>
      <c r="N12" s="73">
        <f>IF('[9]Discharge'!N10=0,0,IF(TRIM('[9]Discharge'!N10)="","",IF(COUNT(O6)=0,"",IF(O6=1,(((10^K4)*('[9]Discharge'!N10^N4))/100),((10^K4)*('[9]Discharge'!N10^N4))))))</f>
        <v>0.03540859182172455</v>
      </c>
      <c r="O12" s="105">
        <f aca="true" t="shared" si="0" ref="O12:O43">IF(AND(C12="",D12="",E12="",F12="",G12="",H12="",I12="",J12="",K12="",L12="",M12="",N12=""),"",SUM(C12:N12))</f>
        <v>2059.6970235678104</v>
      </c>
      <c r="P12" s="85"/>
      <c r="Q12" s="44"/>
    </row>
    <row r="13" spans="2:17" ht="21.75">
      <c r="B13" s="68">
        <v>3</v>
      </c>
      <c r="C13" s="73">
        <f>IF('[9]Discharge'!C11=0,0,IF(TRIM('[9]Discharge'!C11)="","",IF(COUNT(O6)=0,"",IF(O6=1,(((10^K4)*('[9]Discharge'!C11^N4))/100),((10^K4)*('[9]Discharge'!C11^N4))))))</f>
        <v>1.6481678220345817</v>
      </c>
      <c r="D13" s="73">
        <f>IF('[9]Discharge'!D11=0,0,IF(TRIM('[9]Discharge'!D11)="","",IF(COUNT(O6)=0,"",IF(O6=1,(((10^K4)*('[9]Discharge'!D11^N4))/100),((10^K4)*('[9]Discharge'!D11^N4))))))</f>
        <v>7.825085463698216</v>
      </c>
      <c r="E13" s="73">
        <f>IF('[9]Discharge'!E11=0,0,IF(TRIM('[9]Discharge'!E11)="","",IF(COUNT(O6)=0,"",IF(O6=1,(((10^K4)*('[9]Discharge'!E11^N4))/100),((10^K4)*('[9]Discharge'!E11^N4))))))</f>
        <v>0.6397455143615475</v>
      </c>
      <c r="F13" s="73">
        <f>IF('[9]Discharge'!F11=0,0,IF(TRIM('[9]Discharge'!F11)="","",IF(COUNT(O6)=0,"",IF(O6=1,(((10^K4)*('[9]Discharge'!F11^N4))/100),((10^K4)*('[9]Discharge'!F11^N4))))))</f>
        <v>1.6481678220345817</v>
      </c>
      <c r="G13" s="73">
        <f>IF('[9]Discharge'!G11=0,0,IF(TRIM('[9]Discharge'!G11)="","",IF(COUNT(O6)=0,"",IF(O6=1,(((10^K4)*('[9]Discharge'!G11^N4))/100),((10^K4)*('[9]Discharge'!G11^N4))))))</f>
        <v>24.842976396264618</v>
      </c>
      <c r="H13" s="73">
        <f>IF('[9]Discharge'!H11=0,0,IF(TRIM('[9]Discharge'!H11)="","",IF(COUNT(O6)=0,"",IF(O6=1,(((10^K4)*('[9]Discharge'!H11^N4))/100),((10^K4)*('[9]Discharge'!H11^N4))))))</f>
        <v>78.10059544060745</v>
      </c>
      <c r="I13" s="73">
        <f>IF('[9]Discharge'!I11=0,0,IF(TRIM('[9]Discharge'!I11)="","",IF(COUNT(O6)=0,"",IF(O6=1,(((10^K4)*('[9]Discharge'!I11^N4))/100),((10^K4)*('[9]Discharge'!I11^N4))))))</f>
        <v>730.5625697386978</v>
      </c>
      <c r="J13" s="73">
        <f>IF('[9]Discharge'!J11=0,0,IF(TRIM('[9]Discharge'!J11)="","",IF(COUNT(O6)=0,"",IF(O6=1,(((10^K4)*('[9]Discharge'!J11^N4))/100),((10^K4)*('[9]Discharge'!J11^N4))))))</f>
        <v>673.6386491365597</v>
      </c>
      <c r="K13" s="73">
        <f>IF('[9]Discharge'!K11=0,0,IF(TRIM('[9]Discharge'!K11)="","",IF(COUNT(O6)=0,"",IF(O6=1,(((10^K4)*('[9]Discharge'!K11^N4))/100),((10^K4)*('[9]Discharge'!K11^N4))))))</f>
        <v>37.81094225638633</v>
      </c>
      <c r="L13" s="73">
        <f>IF('[9]Discharge'!L11=0,0,IF(TRIM('[9]Discharge'!L11)="","",IF(COUNT(O6)=0,"",IF(O6=1,(((10^K4)*('[9]Discharge'!L11^N4))/100),((10^K4)*('[9]Discharge'!L11^N4))))))</f>
        <v>0.6397455143615475</v>
      </c>
      <c r="M13" s="73">
        <f>IF('[9]Discharge'!M11=0,0,IF(TRIM('[9]Discharge'!M11)="","",IF(COUNT(O6)=0,"",IF(O6=1,(((10^K4)*('[9]Discharge'!M11^N4))/100),((10^K4)*('[9]Discharge'!M11^N4))))))</f>
        <v>0.6397455143615475</v>
      </c>
      <c r="N13" s="73">
        <f>IF('[9]Discharge'!N11=0,0,IF(TRIM('[9]Discharge'!N11)="","",IF(COUNT(O6)=0,"",IF(O6=1,(((10^K4)*('[9]Discharge'!N11^N4))/100),((10^K4)*('[9]Discharge'!N11^N4))))))</f>
        <v>0.03540859182172455</v>
      </c>
      <c r="O13" s="105">
        <f t="shared" si="0"/>
        <v>1558.0317992111895</v>
      </c>
      <c r="P13" s="85"/>
      <c r="Q13" s="44"/>
    </row>
    <row r="14" spans="2:17" ht="21.75">
      <c r="B14" s="68">
        <v>4</v>
      </c>
      <c r="C14" s="73">
        <f>IF('[9]Discharge'!C12=0,0,IF(TRIM('[9]Discharge'!C12)="","",IF(COUNT(O6)=0,"",IF(O6=1,(((10^K4)*('[9]Discharge'!C12^N4))/100),((10^K4)*('[9]Discharge'!C12^N4))))))</f>
        <v>1.6481678220345817</v>
      </c>
      <c r="D14" s="73">
        <f>IF('[9]Discharge'!D12=0,0,IF(TRIM('[9]Discharge'!D12)="","",IF(COUNT(O6)=0,"",IF(O6=1,(((10^K4)*('[9]Discharge'!D12^N4))/100),((10^K4)*('[9]Discharge'!D12^N4))))))</f>
        <v>123.94430362570345</v>
      </c>
      <c r="E14" s="73">
        <f>IF('[9]Discharge'!E12=0,0,IF(TRIM('[9]Discharge'!E12)="","",IF(COUNT(O6)=0,"",IF(O6=1,(((10^K4)*('[9]Discharge'!E12^N4))/100),((10^K4)*('[9]Discharge'!E12^N4))))))</f>
        <v>0.6397455143615475</v>
      </c>
      <c r="F14" s="73">
        <f>IF('[9]Discharge'!F12=0,0,IF(TRIM('[9]Discharge'!F12)="","",IF(COUNT(O6)=0,"",IF(O6=1,(((10^K4)*('[9]Discharge'!F12^N4))/100),((10^K4)*('[9]Discharge'!F12^N4))))))</f>
        <v>1.3737899619424039</v>
      </c>
      <c r="G14" s="73">
        <f>IF('[9]Discharge'!G12=0,0,IF(TRIM('[9]Discharge'!G12)="","",IF(COUNT(O6)=0,"",IF(O6=1,(((10^K4)*('[9]Discharge'!G12^N4))/100),((10^K4)*('[9]Discharge'!G12^N4))))))</f>
        <v>4.39694817394674</v>
      </c>
      <c r="H14" s="73">
        <f>IF('[9]Discharge'!H12=0,0,IF(TRIM('[9]Discharge'!H12)="","",IF(COUNT(O6)=0,"",IF(O6=1,(((10^K4)*('[9]Discharge'!H12^N4))/100),((10^K4)*('[9]Discharge'!H12^N4))))))</f>
        <v>33.61807279152654</v>
      </c>
      <c r="I14" s="73">
        <f>IF('[9]Discharge'!I12=0,0,IF(TRIM('[9]Discharge'!I12)="","",IF(COUNT(O6)=0,"",IF(O6=1,(((10^K4)*('[9]Discharge'!I12^N4))/100),((10^K4)*('[9]Discharge'!I12^N4))))))</f>
        <v>1053.5723212048672</v>
      </c>
      <c r="J14" s="73">
        <f>IF('[9]Discharge'!J12=0,0,IF(TRIM('[9]Discharge'!J12)="","",IF(COUNT(O6)=0,"",IF(O6=1,(((10^K4)*('[9]Discharge'!J12^N4))/100),((10^K4)*('[9]Discharge'!J12^N4))))))</f>
        <v>618.0604103354126</v>
      </c>
      <c r="K14" s="73">
        <f>IF('[9]Discharge'!K12=0,0,IF(TRIM('[9]Discharge'!K12)="","",IF(COUNT(O6)=0,"",IF(O6=1,(((10^K4)*('[9]Discharge'!K12^N4))/100),((10^K4)*('[9]Discharge'!K12^N4))))))</f>
        <v>37.81094225638633</v>
      </c>
      <c r="L14" s="73">
        <f>IF('[9]Discharge'!L12=0,0,IF(TRIM('[9]Discharge'!L12)="","",IF(COUNT(O6)=0,"",IF(O6=1,(((10^K4)*('[9]Discharge'!L12^N4))/100),((10^K4)*('[9]Discharge'!L12^N4))))))</f>
        <v>0.6397455143615475</v>
      </c>
      <c r="M14" s="73">
        <f>IF('[9]Discharge'!M12=0,0,IF(TRIM('[9]Discharge'!M12)="","",IF(COUNT(O6)=0,"",IF(O6=1,(((10^K4)*('[9]Discharge'!M12^N4))/100),((10^K4)*('[9]Discharge'!M12^N4))))))</f>
        <v>0.6397455143615475</v>
      </c>
      <c r="N14" s="73">
        <f>IF('[9]Discharge'!N12=0,0,IF(TRIM('[9]Discharge'!N12)="","",IF(COUNT(O6)=0,"",IF(O6=1,(((10^K4)*('[9]Discharge'!N12^N4))/100),((10^K4)*('[9]Discharge'!N12^N4))))))</f>
        <v>0.03540859182172455</v>
      </c>
      <c r="O14" s="105">
        <f t="shared" si="0"/>
        <v>1876.3796013067263</v>
      </c>
      <c r="P14" s="85"/>
      <c r="Q14" s="44"/>
    </row>
    <row r="15" spans="2:17" ht="21.75">
      <c r="B15" s="68">
        <v>5</v>
      </c>
      <c r="C15" s="73">
        <f>IF('[9]Discharge'!C13=0,0,IF(TRIM('[9]Discharge'!C13)="","",IF(COUNT(O6)=0,"",IF(O6=1,(((10^K4)*('[9]Discharge'!C13^N4))/100),(((10^K4)*('[9]Discharge'!C13^N4)))))))</f>
        <v>1.6481678220345817</v>
      </c>
      <c r="D15" s="73">
        <f>IF('[9]Discharge'!D13=0,0,IF(TRIM('[9]Discharge'!D13)="","",IF(COUNT(O6)=0,"",IF(O6=1,(((10^K4)*('[9]Discharge'!D13^N4))/100),((10^K4)*('[9]Discharge'!D13^N4))))))</f>
        <v>32.25224408373923</v>
      </c>
      <c r="E15" s="73">
        <f>IF('[9]Discharge'!E13=0,0,IF(TRIM('[9]Discharge'!E13)="","",IF(COUNT(O6)=0,"",IF(O6=1,(((10^K4)*('[9]Discharge'!E13^N4))/100),((10^K4)*('[9]Discharge'!E13^N4))))))</f>
        <v>0.6397455143615475</v>
      </c>
      <c r="F15" s="73">
        <f>IF('[9]Discharge'!F13=0,0,IF(TRIM('[9]Discharge'!F13)="","",IF(COUNT(O6)=0,"",IF(O6=1,(((10^K4)*('[9]Discharge'!F13^N4))/100),((10^K4)*('[9]Discharge'!F13^N4))))))</f>
        <v>0.6397455143615475</v>
      </c>
      <c r="G15" s="73">
        <f>IF('[9]Discharge'!G13=0,0,IF(TRIM('[9]Discharge'!G13)="","",IF(COUNT(O6)=0,"",IF(O6=1,(((10^K4)*('[9]Discharge'!G13^N4))/100),((10^K4)*('[9]Discharge'!G13^N4))))))</f>
        <v>4.082357053977523</v>
      </c>
      <c r="H15" s="73">
        <f>IF('[9]Discharge'!H13=0,0,IF(TRIM('[9]Discharge'!H13)="","",IF(COUNT(O6)=0,"",IF(O6=1,(((10^K4)*('[9]Discharge'!H13^N4))/100),((10^K4)*('[9]Discharge'!H13^N4))))))</f>
        <v>78.10059544060745</v>
      </c>
      <c r="I15" s="73">
        <f>IF('[9]Discharge'!I13=0,0,IF(TRIM('[9]Discharge'!I13)="","",IF(COUNT(O6)=0,"",IF(O6=1,(((10^K4)*('[9]Discharge'!I13^N4))/100),((10^K4)*('[9]Discharge'!I13^N4))))))</f>
        <v>686.1737986064926</v>
      </c>
      <c r="J15" s="73">
        <f>IF('[9]Discharge'!J13=0,0,IF(TRIM('[9]Discharge'!J13)="","",IF(COUNT(O6)=0,"",IF(O6=1,(((10^K4)*('[9]Discharge'!J13^N4))/100),((10^K4)*('[9]Discharge'!J13^N4))))))</f>
        <v>528.7759721968375</v>
      </c>
      <c r="K15" s="73">
        <f>IF('[9]Discharge'!K13=0,0,IF(TRIM('[9]Discharge'!K13)="","",IF(COUNT(O6)=0,"",IF(O6=1,(((10^K4)*('[9]Discharge'!K13^N4))/100),((10^K4)*('[9]Discharge'!K13^N4))))))</f>
        <v>37.81094225638633</v>
      </c>
      <c r="L15" s="73">
        <f>IF('[9]Discharge'!L13=0,0,IF(TRIM('[9]Discharge'!L13)="","",IF(COUNT(O6)=0,"",IF(O6=1,(((10^K4)*('[9]Discharge'!L13^N4))/100),((10^K4)*('[9]Discharge'!L13^N4))))))</f>
        <v>0.6397455143615475</v>
      </c>
      <c r="M15" s="73">
        <f>IF('[9]Discharge'!M13=0,0,IF(TRIM('[9]Discharge'!M13)="","",IF(COUNT(O6)=0,"",IF(O6=1,(((10^K4)*('[9]Discharge'!M13^N4))/100),((10^K4)*('[9]Discharge'!M13^N4))))))</f>
        <v>0.529082365481437</v>
      </c>
      <c r="N15" s="73">
        <f>IF('[9]Discharge'!N13=0,0,IF(TRIM('[9]Discharge'!N13)="","",IF(COUNT(O6)=0,"",IF(O6=1,(((10^K4)*('[9]Discharge'!N13^N4))/100),((10^K4)*('[9]Discharge'!N13^N4))))))</f>
        <v>0.030021593556504897</v>
      </c>
      <c r="O15" s="105">
        <f t="shared" si="0"/>
        <v>1371.3224179621977</v>
      </c>
      <c r="P15" s="85"/>
      <c r="Q15" s="44"/>
    </row>
    <row r="16" spans="2:17" ht="21.75">
      <c r="B16" s="68">
        <v>6</v>
      </c>
      <c r="C16" s="73">
        <f>IF('[9]Discharge'!C14=0,0,IF(TRIM('[9]Discharge'!C14)="","",IF(COUNT(O6)=0,"",IF(O6=1,(((10^K4)*('[9]Discharge'!C14^N4))/100),((10^K4)*('[9]Discharge'!C14^N4))))))</f>
        <v>1.6481678220345817</v>
      </c>
      <c r="D16" s="73">
        <f>IF('[9]Discharge'!D14=0,0,IF(TRIM('[9]Discharge'!D14)="","",IF(COUNT(O6)=0,"",IF(O6=1,(((10^K4)*('[9]Discharge'!D14^N4))/100),((10^K4)*('[9]Discharge'!D14^N4))))))</f>
        <v>16.593181592722157</v>
      </c>
      <c r="E16" s="73">
        <f>IF('[9]Discharge'!E14=0,0,IF(TRIM('[9]Discharge'!E14)="","",IF(COUNT(O6)=0,"",IF(O6=1,(((10^K4)*('[9]Discharge'!E14^N4))/100),((10^K4)*('[9]Discharge'!E14^N4))))))</f>
        <v>0.6397455143615475</v>
      </c>
      <c r="F16" s="73">
        <f>IF('[9]Discharge'!F14=0,0,IF(TRIM('[9]Discharge'!F14)="","",IF(COUNT(O6)=0,"",IF(O6=1,(((10^K4)*('[9]Discharge'!F14^N4))/100),((10^K4)*('[9]Discharge'!F14^N4))))))</f>
        <v>0.6397455143615475</v>
      </c>
      <c r="G16" s="73">
        <f>IF('[9]Discharge'!G14=0,0,IF(TRIM('[9]Discharge'!G14)="","",IF(COUNT(O6)=0,"",IF(O6=1,(((10^K4)*('[9]Discharge'!G14^N4))/100),((10^K4)*('[9]Discharge'!G14^N4))))))</f>
        <v>4.082357053977523</v>
      </c>
      <c r="H16" s="73">
        <f>IF('[9]Discharge'!H14=0,0,IF(TRIM('[9]Discharge'!H14)="","",IF(COUNT(O6)=0,"",IF(O6=1,(((10^K4)*('[9]Discharge'!H14^N4))/100),((10^K4)*('[9]Discharge'!H14^N4))))))</f>
        <v>99.0634213545837</v>
      </c>
      <c r="I16" s="73">
        <f>IF('[9]Discharge'!I14=0,0,IF(TRIM('[9]Discharge'!I14)="","",IF(COUNT(O6)=0,"",IF(O6=1,(((10^K4)*('[9]Discharge'!I14^N4))/100),((10^K4)*('[9]Discharge'!I14^N4))))))</f>
        <v>451.4455778721688</v>
      </c>
      <c r="J16" s="73">
        <f>IF('[9]Discharge'!J14=0,0,IF(TRIM('[9]Discharge'!J14)="","",IF(COUNT(O6)=0,"",IF(O6=1,(((10^K4)*('[9]Discharge'!J14^N4))/100),((10^K4)*('[9]Discharge'!J14^N4))))))</f>
        <v>476.412822383838</v>
      </c>
      <c r="K16" s="73">
        <f>IF('[9]Discharge'!K14=0,0,IF(TRIM('[9]Discharge'!K14)="","",IF(COUNT(O6)=0,"",IF(O6=1,(((10^K4)*('[9]Discharge'!K14^N4))/100),((10^K4)*('[9]Discharge'!K14^N4))))))</f>
        <v>27.10319404079725</v>
      </c>
      <c r="L16" s="73">
        <f>IF('[9]Discharge'!L14=0,0,IF(TRIM('[9]Discharge'!L14)="","",IF(COUNT(O6)=0,"",IF(O6=1,(((10^K4)*('[9]Discharge'!L14^N4))/100),((10^K4)*('[9]Discharge'!L14^N4))))))</f>
        <v>0.6397455143615475</v>
      </c>
      <c r="M16" s="73">
        <f>IF('[9]Discharge'!M14=0,0,IF(TRIM('[9]Discharge'!M14)="","",IF(COUNT(O6)=0,"",IF(O6=1,(((10^K4)*('[9]Discharge'!M14^N4))/100),((10^K4)*('[9]Discharge'!M14^N4))))))</f>
        <v>0.31168982134598167</v>
      </c>
      <c r="N16" s="73">
        <f>IF('[9]Discharge'!N14=0,0,IF(TRIM('[9]Discharge'!N14)="","",IF(COUNT(O6)=0,"",IF(O6=1,(((10^K4)*('[9]Discharge'!N14^N4))/100),((10^K4)*('[9]Discharge'!N14^N4))))))</f>
        <v>0.024898628474602467</v>
      </c>
      <c r="O16" s="105">
        <f t="shared" si="0"/>
        <v>1078.6045471130271</v>
      </c>
      <c r="P16" s="85"/>
      <c r="Q16" s="44"/>
    </row>
    <row r="17" spans="2:17" ht="21.75">
      <c r="B17" s="68">
        <v>7</v>
      </c>
      <c r="C17" s="73">
        <f>IF('[9]Discharge'!C15=0,0,IF(TRIM('[9]Discharge'!C15)="","",IF(COUNT(O6)=0,"",IF(O6=1,(((10^K4)*('[9]Discharge'!C15^N4))/100),((10^K4)*('[9]Discharge'!C15^N4))))))</f>
        <v>1.9363218540396185</v>
      </c>
      <c r="D17" s="73">
        <f>IF('[9]Discharge'!D15=0,0,IF(TRIM('[9]Discharge'!D15)="","",IF(COUNT(O6)=0,"",IF(O6=1,(((10^K4)*('[9]Discharge'!D15^N4))/100),((10^K4)*('[9]Discharge'!D15^N4))))))</f>
        <v>9.337825036442366</v>
      </c>
      <c r="E17" s="73">
        <f>IF('[9]Discharge'!E15=0,0,IF(TRIM('[9]Discharge'!E15)="","",IF(COUNT(O6)=0,"",IF(O6=1,(((10^K4)*('[9]Discharge'!E15^N4))/100),((10^K4)*('[9]Discharge'!E15^N4))))))</f>
        <v>0.6397455143615475</v>
      </c>
      <c r="F17" s="73">
        <f>IF('[9]Discharge'!F15=0,0,IF(TRIM('[9]Discharge'!F15)="","",IF(COUNT(O6)=0,"",IF(O6=1,(((10^K4)*('[9]Discharge'!F15^N4))/100),((10^K4)*('[9]Discharge'!F15^N4))))))</f>
        <v>0.6397455143615475</v>
      </c>
      <c r="G17" s="73">
        <f>IF('[9]Discharge'!G15=0,0,IF(TRIM('[9]Discharge'!G15)="","",IF(COUNT(O6)=0,"",IF(O6=1,(((10^K4)*('[9]Discharge'!G15^N4))/100),((10^K4)*('[9]Discharge'!G15^N4))))))</f>
        <v>2.8943794200176964</v>
      </c>
      <c r="H17" s="73">
        <f>IF('[9]Discharge'!H15=0,0,IF(TRIM('[9]Discharge'!H15)="","",IF(COUNT(O6)=0,"",IF(O6=1,(((10^K4)*('[9]Discharge'!H15^N4))/100),((10^K4)*('[9]Discharge'!H15^N4))))))</f>
        <v>90.35154052108446</v>
      </c>
      <c r="I17" s="73">
        <f>IF('[9]Discharge'!I15=0,0,IF(TRIM('[9]Discharge'!I15)="","",IF(COUNT(O6)=0,"",IF(O6=1,(((10^K4)*('[9]Discharge'!I15^N4))/100),((10^K4)*('[9]Discharge'!I15^N4))))))</f>
        <v>266.960775369251</v>
      </c>
      <c r="J17" s="73">
        <f>IF('[9]Discharge'!J15=0,0,IF(TRIM('[9]Discharge'!J15)="","",IF(COUNT(O6)=0,"",IF(O6=1,(((10^K4)*('[9]Discharge'!J15^N4))/100),((10^K4)*('[9]Discharge'!J15^N4))))))</f>
        <v>310.54260794351205</v>
      </c>
      <c r="K17" s="73">
        <f>IF('[9]Discharge'!K15=0,0,IF(TRIM('[9]Discharge'!K15)="","",IF(COUNT(O6)=0,"",IF(O6=1,(((10^K4)*('[9]Discharge'!K15^N4))/100),((10^K4)*('[9]Discharge'!K15^N4))))))</f>
        <v>8.32079749131561</v>
      </c>
      <c r="L17" s="73">
        <f>IF('[9]Discharge'!L15=0,0,IF(TRIM('[9]Discharge'!L15)="","",IF(COUNT(O6)=0,"",IF(O6=1,(((10^K4)*('[9]Discharge'!L15^N4))/100),((10^K4)*('[9]Discharge'!L15^N4))))))</f>
        <v>0.6397455143615475</v>
      </c>
      <c r="M17" s="73">
        <f>IF('[9]Discharge'!M15=0,0,IF(TRIM('[9]Discharge'!M15)="","",IF(COUNT(O6)=0,"",IF(O6=1,(((10^K4)*('[9]Discharge'!M15^N4))/100),((10^K4)*('[9]Discharge'!M15^N4))))))</f>
        <v>0.3642563546847394</v>
      </c>
      <c r="N17" s="73">
        <f>IF('[9]Discharge'!N15=0,0,IF(TRIM('[9]Discharge'!N15)="","",IF(COUNT(O6)=0,"",IF(O6=1,(((10^K4)*('[9]Discharge'!N15^N4))/100),((10^K4)*('[9]Discharge'!N15^N4))))))</f>
        <v>0.024898628474602467</v>
      </c>
      <c r="O17" s="105">
        <f t="shared" si="0"/>
        <v>692.6526391619067</v>
      </c>
      <c r="P17" s="85"/>
      <c r="Q17" s="44"/>
    </row>
    <row r="18" spans="2:17" ht="21.75">
      <c r="B18" s="68">
        <v>8</v>
      </c>
      <c r="C18" s="73">
        <f>IF('[9]Discharge'!C16=0,0,IF(TRIM('[9]Discharge'!C16)="","",IF(COUNT(O6)=0,"",IF(O6=1,(((10^K4)*('[9]Discharge'!C16^N4))/100),((10^K4)*('[9]Discharge'!C16^N4))))))</f>
        <v>1.790584277802918</v>
      </c>
      <c r="D18" s="73">
        <f>IF('[9]Discharge'!D16=0,0,IF(TRIM('[9]Discharge'!D16)="","",IF(COUNT(O6)=0,"",IF(O6=1,(((10^K4)*('[9]Discharge'!D16^N4))/100),((10^K4)*('[9]Discharge'!D16^N4))))))</f>
        <v>17.40042650608878</v>
      </c>
      <c r="E18" s="73">
        <f>IF('[9]Discharge'!E16=0,0,IF(TRIM('[9]Discharge'!E16)="","",IF(COUNT(O6)=0,"",IF(O6=1,(((10^K4)*('[9]Discharge'!E16^N4))/100),((10^K4)*('[9]Discharge'!E16^N4))))))</f>
        <v>0.6397455143615475</v>
      </c>
      <c r="F18" s="73">
        <f>IF('[9]Discharge'!F16=0,0,IF(TRIM('[9]Discharge'!F16)="","",IF(COUNT(O6)=0,"",IF(O6=1,(((10^K4)*('[9]Discharge'!F16^N4))/100),((10^K4)*('[9]Discharge'!F16^N4))))))</f>
        <v>0.6397455143615475</v>
      </c>
      <c r="G18" s="73">
        <f>IF('[9]Discharge'!G16=0,0,IF(TRIM('[9]Discharge'!G16)="","",IF(COUNT(O6)=0,"",IF(O6=1,(((10^K4)*('[9]Discharge'!G16^N4))/100),((10^K4)*('[9]Discharge'!G16^N4))))))</f>
        <v>1.6481678220345817</v>
      </c>
      <c r="H18" s="73">
        <f>IF('[9]Discharge'!H16=0,0,IF(TRIM('[9]Discharge'!H16)="","",IF(COUNT(O6)=0,"",IF(O6=1,(((10^K4)*('[9]Discharge'!H16^N4))/100),((10^K4)*('[9]Discharge'!H16^N4))))))</f>
        <v>303.1489349024888</v>
      </c>
      <c r="I18" s="73">
        <f>IF('[9]Discharge'!I16=0,0,IF(TRIM('[9]Discharge'!I16)="","",IF(COUNT(O6)=0,"",IF(O6=1,(((10^K4)*('[9]Discharge'!I16^N4))/100),((10^K4)*('[9]Discharge'!I16^N4))))))</f>
        <v>270.5199083214855</v>
      </c>
      <c r="J18" s="73">
        <f>IF('[9]Discharge'!J16=0,0,IF(TRIM('[9]Discharge'!J16)="","",IF(COUNT(O6)=0,"",IF(O6=1,(((10^K4)*('[9]Discharge'!J16^N4))/100),((10^K4)*('[9]Discharge'!J16^N4))))))</f>
        <v>252.86037411829986</v>
      </c>
      <c r="K18" s="73">
        <f>IF('[9]Discharge'!K16=0,0,IF(TRIM('[9]Discharge'!K16)="","",IF(COUNT(O6)=0,"",IF(O6=1,(((10^K4)*('[9]Discharge'!K16^N4))/100),((10^K4)*('[9]Discharge'!K16^N4))))))</f>
        <v>8.32079749131561</v>
      </c>
      <c r="L18" s="73">
        <f>IF('[9]Discharge'!L16=0,0,IF(TRIM('[9]Discharge'!L16)="","",IF(COUNT(O6)=0,"",IF(O6=1,(((10^K4)*('[9]Discharge'!L16^N4))/100),((10^K4)*('[9]Discharge'!L16^N4))))))</f>
        <v>0.6397455143615475</v>
      </c>
      <c r="M18" s="73">
        <f>IF('[9]Discharge'!M16=0,0,IF(TRIM('[9]Discharge'!M16)="","",IF(COUNT(O6)=0,"",IF(O6=1,(((10^K4)*('[9]Discharge'!M16^N4))/100),((10^K4)*('[9]Discharge'!M16^N4))))))</f>
        <v>0.5652990382291212</v>
      </c>
      <c r="N18" s="73">
        <f>IF('[9]Discharge'!N16=0,0,IF(TRIM('[9]Discharge'!N16)="","",IF(COUNT(O6)=0,"",IF(O6=1,(((10^K4)*('[9]Discharge'!N16^N4))/100),((10^K4)*('[9]Discharge'!N16^N4))))))</f>
        <v>0.024898628474602467</v>
      </c>
      <c r="O18" s="105">
        <f t="shared" si="0"/>
        <v>858.1986276493044</v>
      </c>
      <c r="P18" s="85"/>
      <c r="Q18" s="44"/>
    </row>
    <row r="19" spans="2:17" ht="21.75">
      <c r="B19" s="68">
        <v>9</v>
      </c>
      <c r="C19" s="73">
        <f>IF('[9]Discharge'!C17=0,0,IF(TRIM('[9]Discharge'!C17)="","",IF(COUNT(O6)=0,"",IF(O6=1,(((10^K4)*('[9]Discharge'!C17^N4))/100),((10^K4)*('[9]Discharge'!C17^N4))))))</f>
        <v>2.346492458057873</v>
      </c>
      <c r="D19" s="73">
        <f>IF('[9]Discharge'!D17=0,0,IF(TRIM('[9]Discharge'!D17)="","",IF(COUNT(O6)=0,"",IF(O6=1,(((10^K4)*('[9]Discharge'!D17^N4))/100),((10^K4)*('[9]Discharge'!D17^N4))))))</f>
        <v>7.338208206012756</v>
      </c>
      <c r="E19" s="73">
        <f>IF('[9]Discharge'!E17=0,0,IF(TRIM('[9]Discharge'!E17)="","",IF(COUNT(O6)=0,"",IF(O6=1,(((10^K4)*('[9]Discharge'!E17^N4))/100),((10^K4)*('[9]Discharge'!E17^N4))))))</f>
        <v>0.6397455143615475</v>
      </c>
      <c r="F19" s="73">
        <f>IF('[9]Discharge'!F17=0,0,IF(TRIM('[9]Discharge'!F17)="","",IF(COUNT(O6)=0,"",IF(O6=1,(((10^K4)*('[9]Discharge'!F17^N4))/100),((10^K4)*('[9]Discharge'!F17^N4))))))</f>
        <v>2.8943794200176964</v>
      </c>
      <c r="G19" s="73">
        <f>IF('[9]Discharge'!G17=0,0,IF(TRIM('[9]Discharge'!G17)="","",IF(COUNT(O6)=0,"",IF(O6=1,(((10^K4)*('[9]Discharge'!G17^N4))/100),((10^K4)*('[9]Discharge'!G17^N4))))))</f>
        <v>1.6481678220345817</v>
      </c>
      <c r="H19" s="73">
        <f>IF('[9]Discharge'!H17=0,0,IF(TRIM('[9]Discharge'!H17)="","",IF(COUNT(O6)=0,"",IF(O6=1,(((10^K4)*('[9]Discharge'!H17^N4))/100),((10^K4)*('[9]Discharge'!H17^N4))))))</f>
        <v>303.1489349024888</v>
      </c>
      <c r="I19" s="73">
        <f>IF('[9]Discharge'!I17=0,0,IF(TRIM('[9]Discharge'!I17)="","",IF(COUNT(O6)=0,"",IF(O6=1,(((10^K4)*('[9]Discharge'!I17^N4))/100),((10^K4)*('[9]Discharge'!I17^N4))))))</f>
        <v>249.36970336235183</v>
      </c>
      <c r="J19" s="73">
        <f>IF('[9]Discharge'!J17=0,0,IF(TRIM('[9]Discharge'!J17)="","",IF(COUNT(O6)=0,"",IF(O6=1,(((10^K4)*('[9]Discharge'!J17^N4))/100),((10^K4)*('[9]Discharge'!J17^N4))))))</f>
        <v>212.21050567145397</v>
      </c>
      <c r="K19" s="73">
        <f>IF('[9]Discharge'!K17=0,0,IF(TRIM('[9]Discharge'!K17)="","",IF(COUNT(O6)=0,"",IF(O6=1,(((10^K4)*('[9]Discharge'!K17^N4))/100),((10^K4)*('[9]Discharge'!K17^N4))))))</f>
        <v>8.32079749131561</v>
      </c>
      <c r="L19" s="73">
        <f>IF('[9]Discharge'!L17=0,0,IF(TRIM('[9]Discharge'!L17)="","",IF(COUNT(O6)=0,"",IF(O6=1,(((10^K4)*('[9]Discharge'!L17^N4))/100),((10^K4)*('[9]Discharge'!L17^N4))))))</f>
        <v>0.6397455143615475</v>
      </c>
      <c r="M19" s="73">
        <f>IF('[9]Discharge'!M17=0,0,IF(TRIM('[9]Discharge'!M17)="","",IF(COUNT(O6)=0,"",IF(O6=1,(((10^K4)*('[9]Discharge'!M17^N4))/100),((10^K4)*('[9]Discharge'!M17^N4))))))</f>
        <v>0.31168982134598167</v>
      </c>
      <c r="N19" s="73">
        <f>IF('[9]Discharge'!N17=0,0,IF(TRIM('[9]Discharge'!N17)="","",IF(COUNT(O6)=0,"",IF(O6=1,(((10^K4)*('[9]Discharge'!N17^N4))/100),((10^K4)*('[9]Discharge'!N17^N4))))))</f>
        <v>0.024898628474602467</v>
      </c>
      <c r="O19" s="105">
        <f t="shared" si="0"/>
        <v>788.8932688122768</v>
      </c>
      <c r="P19" s="85"/>
      <c r="Q19" s="44"/>
    </row>
    <row r="20" spans="2:17" ht="21.75">
      <c r="B20" s="68">
        <v>10</v>
      </c>
      <c r="C20" s="73">
        <f>IF('[9]Discharge'!C18=0,0,IF(TRIM('[9]Discharge'!C18)="","",IF(COUNT(O6)=0,"",IF(O6=1,(((10^K4)*('[9]Discharge'!C18^N4))/100),((10^K4)*('[9]Discharge'!C18^N4))))))</f>
        <v>2.8943794200176964</v>
      </c>
      <c r="D20" s="73">
        <f>IF('[9]Discharge'!D18=0,0,IF(TRIM('[9]Discharge'!D18)="","",IF(COUNT(O6)=0,"",IF(O6=1,(((10^K4)*('[9]Discharge'!D18^N4))/100),((10^K4)*('[9]Discharge'!D18^N4))))))</f>
        <v>7.338208206012756</v>
      </c>
      <c r="E20" s="73">
        <f>IF('[9]Discharge'!E18=0,0,IF(TRIM('[9]Discharge'!E18)="","",IF(COUNT(O6)=0,"",IF(O6=1,(((10^K4)*('[9]Discharge'!E18^N4))/100),((10^K4)*('[9]Discharge'!E18^N4))))))</f>
        <v>0.6397455143615475</v>
      </c>
      <c r="F20" s="73">
        <f>IF('[9]Discharge'!F18=0,0,IF(TRIM('[9]Discharge'!F18)="","",IF(COUNT(O6)=0,"",IF(O6=1,(((10^K4)*('[9]Discharge'!F18^N4))/100),((10^K4)*('[9]Discharge'!F18^N4))))))</f>
        <v>318.28585873779974</v>
      </c>
      <c r="G20" s="73">
        <f>IF('[9]Discharge'!G18=0,0,IF(TRIM('[9]Discharge'!G18)="","",IF(COUNT(O6)=0,"",IF(O6=1,(((10^K4)*('[9]Discharge'!G18^N4))/100),((10^K4)*('[9]Discharge'!G18^N4))))))</f>
        <v>1.6481678220345817</v>
      </c>
      <c r="H20" s="73">
        <f>IF('[9]Discharge'!H18=0,0,IF(TRIM('[9]Discharge'!H18)="","",IF(COUNT(O6)=0,"",IF(O6=1,(((10^K4)*('[9]Discharge'!H18^N4))/100),((10^K4)*('[9]Discharge'!H18^N4))))))</f>
        <v>1674.0422841842596</v>
      </c>
      <c r="I20" s="73">
        <f>IF('[9]Discharge'!I18=0,0,IF(TRIM('[9]Discharge'!I18)="","",IF(COUNT(O6)=0,"",IF(O6=1,(((10^K4)*('[9]Discharge'!I18^N4))/100),((10^K4)*('[9]Discharge'!I18^N4))))))</f>
        <v>167.96078562134065</v>
      </c>
      <c r="J20" s="73">
        <f>IF('[9]Discharge'!J18=0,0,IF(TRIM('[9]Discharge'!J18)="","",IF(COUNT(O6)=0,"",IF(O6=1,(((10^K4)*('[9]Discharge'!J18^N4))/100),((10^K4)*('[9]Discharge'!J18^N4))))))</f>
        <v>167.96078562134065</v>
      </c>
      <c r="K20" s="73">
        <f>IF('[9]Discharge'!K18=0,0,IF(TRIM('[9]Discharge'!K18)="","",IF(COUNT(O6)=0,"",IF(O6=1,(((10^K4)*('[9]Discharge'!K18^N4))/100),((10^K4)*('[9]Discharge'!K18^N4))))))</f>
        <v>8.32079749131561</v>
      </c>
      <c r="L20" s="73">
        <f>IF('[9]Discharge'!L18=0,0,IF(TRIM('[9]Discharge'!L18)="","",IF(COUNT(O6)=0,"",IF(O6=1,(((10^K4)*('[9]Discharge'!L18^N4))/100),((10^K4)*('[9]Discharge'!L18^N4))))))</f>
        <v>0.6397455143615475</v>
      </c>
      <c r="M20" s="73">
        <f>IF('[9]Discharge'!M18=0,0,IF(TRIM('[9]Discharge'!M18)="","",IF(COUNT(O6)=0,"",IF(O6=1,(((10^K4)*('[9]Discharge'!M18^N4))/100),((10^K4)*('[9]Discharge'!M18^N4))))))</f>
        <v>0.31168982134598167</v>
      </c>
      <c r="N20" s="73">
        <f>IF('[9]Discharge'!N18=0,0,IF(TRIM('[9]Discharge'!N18)="","",IF(COUNT(O6)=0,"",IF(O6=1,(((10^K4)*('[9]Discharge'!N18^N4))/100),((10^K4)*('[9]Discharge'!N18^N4))))))</f>
        <v>0.024898628474602467</v>
      </c>
      <c r="O20" s="105">
        <f t="shared" si="0"/>
        <v>2350.0673465826653</v>
      </c>
      <c r="P20" s="85"/>
      <c r="Q20" s="44"/>
    </row>
    <row r="21" spans="2:17" ht="21.75">
      <c r="B21" s="68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105"/>
      <c r="P21" s="85"/>
      <c r="Q21" s="44"/>
    </row>
    <row r="22" spans="2:17" ht="21.75">
      <c r="B22" s="68">
        <v>11</v>
      </c>
      <c r="C22" s="73">
        <f>IF('[9]Discharge'!C20=0,0,IF(TRIM('[9]Discharge'!C20)="","",IF(COUNT(O6)=0,"",IF(O6=1,(((10^K4)*('[9]Discharge'!C20^N4))/100),((10^K4)*('[9]Discharge'!C20^N4))))))</f>
        <v>3.774561353476464</v>
      </c>
      <c r="D22" s="73">
        <f>IF('[9]Discharge'!D20=0,0,IF(TRIM('[9]Discharge'!D20)="","",IF(COUNT(O6)=0,"",IF(O6=1,(((10^K4)*('[9]Discharge'!D20^N4))/100),((10^K4)*('[9]Discharge'!D20^N4))))))</f>
        <v>7.338208206012756</v>
      </c>
      <c r="E22" s="73">
        <f>IF('[9]Discharge'!E20=0,0,IF(TRIM('[9]Discharge'!E20)="","",IF(COUNT(O6)=0,"",IF(O6=1,(((10^K4)*('[9]Discharge'!E20^N4))/100),((10^K4)*('[9]Discharge'!E20^N4))))))</f>
        <v>0.6397455143615475</v>
      </c>
      <c r="F22" s="73">
        <f>IF('[9]Discharge'!F20=0,0,IF(TRIM('[9]Discharge'!F20)="","",IF(COUNT(O6)=0,"",IF(O6=1,(((10^K4)*('[9]Discharge'!F20^N4))/100),((10^K4)*('[9]Discharge'!F20^N4))))))</f>
        <v>466.379785428865</v>
      </c>
      <c r="G22" s="73">
        <f>IF('[9]Discharge'!G20=0,0,IF(TRIM('[9]Discharge'!G20)="","",IF(COUNT(O6)=0,"",IF(O6=1,(((10^K4)*('[9]Discharge'!G20^N4))/100),((10^K4)*('[9]Discharge'!G20^N4))))))</f>
        <v>1.6481678220345817</v>
      </c>
      <c r="H22" s="73">
        <f>IF('[9]Discharge'!H20=0,0,IF(TRIM('[9]Discharge'!H20)="","",IF(COUNT(O6)=0,"",IF(O6=1,(((10^K4)*('[9]Discharge'!H20^N4))/100),((10^K4)*('[9]Discharge'!H20^N4))))))</f>
        <v>1939.5916749916619</v>
      </c>
      <c r="I22" s="73">
        <f>IF('[9]Discharge'!I20=0,0,IF(TRIM('[9]Discharge'!I20)="","",IF(COUNT(O6)=0,"",IF(O6=1,(((10^K4)*('[9]Discharge'!I20^N4))/100),((10^K4)*('[9]Discharge'!I20^N4))))))</f>
        <v>186.34202959545985</v>
      </c>
      <c r="J22" s="73">
        <f>IF('[9]Discharge'!J20=0,0,IF(TRIM('[9]Discharge'!J20)="","",IF(COUNT(O6)=0,"",IF(O6=1,(((10^K4)*('[9]Discharge'!J20^N4))/100),((10^K4)*('[9]Discharge'!J20^N4))))))</f>
        <v>156.25935053499245</v>
      </c>
      <c r="K22" s="73">
        <f>IF('[9]Discharge'!K20=0,0,IF(TRIM('[9]Discharge'!K20)="","",IF(COUNT(O6)=0,"",IF(O6=1,(((10^K4)*('[9]Discharge'!K20^N4))/100),((10^K4)*('[9]Discharge'!K20^N4))))))</f>
        <v>7.338208206012756</v>
      </c>
      <c r="L22" s="73">
        <f>IF('[9]Discharge'!L20=0,0,IF(TRIM('[9]Discharge'!L20)="","",IF(COUNT(O6)=0,"",IF(O6=1,(((10^K4)*('[9]Discharge'!L20^N4))/100),((10^K4)*('[9]Discharge'!L20^N4))))))</f>
        <v>0.6397455143615475</v>
      </c>
      <c r="M22" s="73">
        <f>IF('[9]Discharge'!M20=0,0,IF(TRIM('[9]Discharge'!M20)="","",IF(COUNT(O6)=0,"",IF(O6=1,(((10^K4)*('[9]Discharge'!M20^N4))/100),((10^K4)*('[9]Discharge'!M20^N4))))))</f>
        <v>0.31168982134598167</v>
      </c>
      <c r="N22" s="73">
        <f>IF('[9]Discharge'!N20=0,0,IF(TRIM('[9]Discharge'!N20)="","",IF(COUNT(O6)=0,"",IF(O6=1,(((10^K4)*('[9]Discharge'!N20^N4))/100),((10^K4)*('[9]Discharge'!N20^N4))))))</f>
        <v>0.529082365481437</v>
      </c>
      <c r="O22" s="105">
        <f t="shared" si="0"/>
        <v>2770.7922493540664</v>
      </c>
      <c r="P22" s="85"/>
      <c r="Q22" s="44"/>
    </row>
    <row r="23" spans="2:17" ht="21.75">
      <c r="B23" s="68">
        <v>12</v>
      </c>
      <c r="C23" s="73">
        <f>IF('[9]Discharge'!C21=0,0,IF(TRIM('[9]Discharge'!C21)="","",IF(COUNT(O6)=0,"",IF(O6=1,(((10^K4)*('[9]Discharge'!C21^N4))/100),((10^K4)*('[9]Discharge'!C21^N4))))))</f>
        <v>4.082357053977523</v>
      </c>
      <c r="D23" s="73">
        <f>IF('[9]Discharge'!D21=0,0,IF(TRIM('[9]Discharge'!D21)="","",IF(COUNT(O6)=0,"",IF(O6=1,(((10^K4)*('[9]Discharge'!D21^N4))/100),((10^K4)*('[9]Discharge'!D21^N4))))))</f>
        <v>5.9331439847250165</v>
      </c>
      <c r="E23" s="73">
        <f>IF('[9]Discharge'!E21=0,0,IF(TRIM('[9]Discharge'!E21)="","",IF(COUNT(O6)=0,"",IF(O6=1,(((10^K4)*('[9]Discharge'!E21^N4))/100),((10^K4)*('[9]Discharge'!E21^N4))))))</f>
        <v>0.6397455143615475</v>
      </c>
      <c r="F23" s="73">
        <f>IF('[9]Discharge'!F21=0,0,IF(TRIM('[9]Discharge'!F21)="","",IF(COUNT(O6)=0,"",IF(O6=1,(((10^K4)*('[9]Discharge'!F21^N4))/100),((10^K4)*('[9]Discharge'!F21^N4))))))</f>
        <v>376.48556684247495</v>
      </c>
      <c r="G23" s="73">
        <f>IF('[9]Discharge'!G21=0,0,IF(TRIM('[9]Discharge'!G21)="","",IF(COUNT(O6)=0,"",IF(O6=1,(((10^K4)*('[9]Discharge'!G21^N4))/100),((10^K4)*('[9]Discharge'!G21^N4))))))</f>
        <v>1.6481678220345817</v>
      </c>
      <c r="H23" s="73">
        <f>IF('[9]Discharge'!H21=0,0,IF(TRIM('[9]Discharge'!H21)="","",IF(COUNT(O6)=0,"",IF(O6=1,(((10^K4)*('[9]Discharge'!H21^N4))/100),((10^K4)*('[9]Discharge'!H21^N4))))))</f>
        <v>2795.226278152772</v>
      </c>
      <c r="I23" s="73">
        <f>IF('[9]Discharge'!I21=0,0,IF(TRIM('[9]Discharge'!I21)="","",IF(COUNT(O6)=0,"",IF(O6=1,(((10^K4)*('[9]Discharge'!I21^N4))/100),((10^K4)*('[9]Discharge'!I21^N4))))))</f>
        <v>165.0128056822773</v>
      </c>
      <c r="J23" s="73">
        <f>IF('[9]Discharge'!J21=0,0,IF(TRIM('[9]Discharge'!J21)="","",IF(COUNT(O6)=0,"",IF(O6=1,(((10^K4)*('[9]Discharge'!J21^N4))/100),((10^K4)*('[9]Discharge'!J21^N4))))))</f>
        <v>139.61290935255707</v>
      </c>
      <c r="K23" s="73">
        <f>IF('[9]Discharge'!K21=0,0,IF(TRIM('[9]Discharge'!K21)="","",IF(COUNT(O6)=0,"",IF(O6=1,(((10^K4)*('[9]Discharge'!K21^N4))/100),((10^K4)*('[9]Discharge'!K21^N4))))))</f>
        <v>4.082357053977523</v>
      </c>
      <c r="L23" s="73">
        <f>IF('[9]Discharge'!L21=0,0,IF(TRIM('[9]Discharge'!L21)="","",IF(COUNT(O6)=0,"",IF(O6=1,(((10^K4)*('[9]Discharge'!L21^N4))/100),((10^K4)*('[9]Discharge'!L21^N4))))))</f>
        <v>0.6397455143615475</v>
      </c>
      <c r="M23" s="73">
        <f>IF('[9]Discharge'!M21=0,0,IF(TRIM('[9]Discharge'!M21)="","",IF(COUNT(O6)=0,"",IF(O6=1,(((10^K4)*('[9]Discharge'!M21^N4))/100),((10^K4)*('[9]Discharge'!M21^N4))))))</f>
        <v>0.31168982134598167</v>
      </c>
      <c r="N23" s="73">
        <f>IF('[9]Discharge'!N21=0,0,IF(TRIM('[9]Discharge'!N21)="","",IF(COUNT(O6)=0,"",IF(O6=1,(((10^K4)*('[9]Discharge'!N21^N4))/100),((10^K4)*('[9]Discharge'!N21^N4))))))</f>
        <v>0.529082365481437</v>
      </c>
      <c r="O23" s="105">
        <f t="shared" si="0"/>
        <v>3494.203849160346</v>
      </c>
      <c r="P23" s="85"/>
      <c r="Q23" s="44"/>
    </row>
    <row r="24" spans="2:17" ht="21.75">
      <c r="B24" s="68">
        <v>13</v>
      </c>
      <c r="C24" s="73">
        <f>IF('[9]Discharge'!C10=0,0,IF(TRIM('[9]Discharge'!C22)="","",IF(COUNT(O6)=0,"",IF(O6=1,(((10^K4)*('[9]Discharge'!C22^N4))/100),((10^K4)*('[9]Discharge'!C22^N4))))))</f>
        <v>4.082357053977523</v>
      </c>
      <c r="D24" s="73">
        <f>IF('[9]Discharge'!D22=0,0,IF(TRIM('[9]Discharge'!D22)="","",IF(COUNT(O6)=0,"",IF(O6=1,(((10^K4)*('[9]Discharge'!D22^N4))/100),((10^K4)*('[9]Discharge'!D22^N4))))))</f>
        <v>3.774561353476464</v>
      </c>
      <c r="E24" s="73">
        <f>IF('[9]Discharge'!E22=0,0,IF(TRIM('[9]Discharge'!E22)="","",IF(COUNT(O6)=0,"",IF(O6=1,(((10^K4)*('[9]Discharge'!E22^N4))/100),((10^K4)*('[9]Discharge'!E22^N4))))))</f>
        <v>0.6397455143615475</v>
      </c>
      <c r="F24" s="73">
        <f>IF('[9]Discharge'!F22=0,0,IF(TRIM('[9]Discharge'!F22)="","",IF(COUNT(O6)=0,"",IF(O6=1,(((10^K4)*('[9]Discharge'!F22^N4))/100),((10^K4)*('[9]Discharge'!F22^N4))))))</f>
        <v>417.1475816799843</v>
      </c>
      <c r="G24" s="73">
        <f>IF('[9]Discharge'!G22=0,0,IF(TRIM('[9]Discharge'!G22)="","",IF(COUNT(O6)=0,"",IF(O6=1,(((10^K4)*('[9]Discharge'!G22^N4))/100),((10^K4)*('[9]Discharge'!G22^N4))))))</f>
        <v>1.3737899619424039</v>
      </c>
      <c r="H24" s="73">
        <f>IF('[9]Discharge'!H22=0,0,IF(TRIM('[9]Discharge'!H22)="","",IF(COUNT(O6)=0,"",IF(O6=1,(((10^K4)*('[9]Discharge'!H22^N4))/100),((10^K4)*('[9]Discharge'!H22^N4))))))</f>
        <v>967.7701970087679</v>
      </c>
      <c r="I24" s="73">
        <f>IF('[9]Discharge'!I22=0,0,IF(TRIM('[9]Discharge'!I22)="","",IF(COUNT(O6)=0,"",IF(O6=1,(((10^K4)*('[9]Discharge'!I22^N4))/100),((10^K4)*('[9]Discharge'!I22^N4))))))</f>
        <v>476.412822383838</v>
      </c>
      <c r="J24" s="73">
        <f>IF('[9]Discharge'!J22=0,0,IF(TRIM('[9]Discharge'!J22)="","",IF(COUNT(O6)=0,"",IF(O6=1,(((10^K4)*('[9]Discharge'!J22^N4))/100),((10^K4)*('[9]Discharge'!J22^N4))))))</f>
        <v>139.61290935255707</v>
      </c>
      <c r="K24" s="73">
        <f>IF('[9]Discharge'!K22=0,0,IF(TRIM('[9]Discharge'!K22)="","",IF(COUNT(O6)=0,"",IF(O6=1,(((10^K4)*('[9]Discharge'!K22^N4))/100),((10^K4)*('[9]Discharge'!K22^N4))))))</f>
        <v>4.082357053977523</v>
      </c>
      <c r="L24" s="73">
        <f>IF('[9]Discharge'!L22=0,0,IF(TRIM('[9]Discharge'!L22)="","",IF(COUNT(O6)=0,"",IF(O6=1,(((10^K4)*('[9]Discharge'!L22^N4))/100),((10^K4)*('[9]Discharge'!L22^N4))))))</f>
        <v>0.6397455143615475</v>
      </c>
      <c r="M24" s="73">
        <f>IF('[9]Discharge'!M22=0,0,IF(TRIM('[9]Discharge'!M22)="","",IF(COUNT(O6)=0,"",IF(O6=1,(((10^K4)*('[9]Discharge'!M22^N4))/100),((10^K4)*('[9]Discharge'!M22^N4))))))</f>
        <v>0.31168982134598167</v>
      </c>
      <c r="N24" s="73">
        <f>IF('[9]Discharge'!N22=0,0,IF(TRIM('[9]Discharge'!N22)="","",IF(COUNT(O6)=0,"",IF(O6=1,(((10^K4)*('[9]Discharge'!N22^N4))/100),((10^K4)*('[9]Discharge'!N22^N4))))))</f>
        <v>0.31168982134598167</v>
      </c>
      <c r="O24" s="105">
        <f t="shared" si="0"/>
        <v>2016.1594465199362</v>
      </c>
      <c r="P24" s="85"/>
      <c r="Q24" s="44"/>
    </row>
    <row r="25" spans="2:17" ht="21.75">
      <c r="B25" s="68">
        <v>14</v>
      </c>
      <c r="C25" s="73">
        <f>IF('[9]Discharge'!C10=0,0,IF(TRIM('[9]Discharge'!C23)="","",IF(COUNT(O6)=0,"",IF(O6=1,(((10^K4)*('[9]Discharge'!C23^N4))/100),((10^K4)*('[9]Discharge'!C23^N4))))))</f>
        <v>4.082357053977523</v>
      </c>
      <c r="D25" s="73">
        <f>IF('[9]Discharge'!D23=0,0,IF(TRIM('[9]Discharge'!D23)="","",IF(COUNT(O6)=0,"",IF(O6=1,(((10^K4)*('[9]Discharge'!D23^N4))/100),((10^K4)*('[9]Discharge'!D23^N4))))))</f>
        <v>3.473792771546932</v>
      </c>
      <c r="E25" s="73">
        <f>IF('[9]Discharge'!E23=0,0,IF(TRIM('[9]Discharge'!E23)="","",IF(COUNT(O6)=0,"",IF(O6=1,(((10^K4)*('[9]Discharge'!E23^N4))/100),((10^K4)*('[9]Discharge'!E23^N4))))))</f>
        <v>0.4587595464323906</v>
      </c>
      <c r="F25" s="73">
        <f>IF('[9]Discharge'!F23=0,0,IF(TRIM('[9]Discharge'!F23)="","",IF(COUNT(O6)=0,"",IF(O6=1,(((10^K4)*('[9]Discharge'!F23^N4))/100),((10^K4)*('[9]Discharge'!F23^N4))))))</f>
        <v>205.65357475532934</v>
      </c>
      <c r="G25" s="73">
        <f>IF('[9]Discharge'!G23=0,0,IF(TRIM('[9]Discharge'!G23)="","",IF(COUNT(O6)=0,"",IF(O6=1,(((10^K4)*('[9]Discharge'!G23^N4))/100),((10^K4)*('[9]Discharge'!G23^N4))))))</f>
        <v>0.6397455143615475</v>
      </c>
      <c r="H25" s="73">
        <f>IF('[9]Discharge'!H23=0,0,IF(TRIM('[9]Discharge'!H23)="","",IF(COUNT(O6)=0,"",IF(O6=1,(((10^K4)*('[9]Discharge'!H23^N4))/100),((10^K4)*('[9]Discharge'!H23^N4))))))</f>
        <v>756.2818843562443</v>
      </c>
      <c r="I25" s="73">
        <f>IF('[9]Discharge'!I23=0,0,IF(TRIM('[9]Discharge'!I23)="","",IF(COUNT(O6)=0,"",IF(O6=1,(((10^K4)*('[9]Discharge'!I23^N4))/100),((10^K4)*('[9]Discharge'!I23^N4))))))</f>
        <v>195.92966398756946</v>
      </c>
      <c r="J25" s="73">
        <f>IF('[9]Discharge'!J23=0,0,IF(TRIM('[9]Discharge'!J23)="","",IF(COUNT(O6)=0,"",IF(O6=1,(((10^K4)*('[9]Discharge'!J23^N4))/100),((10^K4)*('[9]Discharge'!J23^N4))))))</f>
        <v>139.61290935255707</v>
      </c>
      <c r="K25" s="73">
        <f>IF('[9]Discharge'!K23=0,0,IF(TRIM('[9]Discharge'!K23)="","",IF(COUNT(O6)=0,"",IF(O6=1,(((10^K4)*('[9]Discharge'!K23^N4))/100),((10^K4)*('[9]Discharge'!K23^N4))))))</f>
        <v>4.082357053977523</v>
      </c>
      <c r="L25" s="73">
        <f>IF('[9]Discharge'!L23=0,0,IF(TRIM('[9]Discharge'!L23)="","",IF(COUNT(O6)=0,"",IF(O6=1,(((10^K4)*('[9]Discharge'!L23^N4))/100),((10^K4)*('[9]Discharge'!L23^N4))))))</f>
        <v>0.6397455143615475</v>
      </c>
      <c r="M25" s="73">
        <f>IF('[9]Discharge'!M23=0,0,IF(TRIM('[9]Discharge'!M23)="","",IF(COUNT(O6)=0,"",IF(O6=1,(((10^K4)*('[9]Discharge'!M23^N4))/100),((10^K4)*('[9]Discharge'!M23^N4))))))</f>
        <v>0.31168982134598167</v>
      </c>
      <c r="N25" s="73">
        <f>IF('[9]Discharge'!N23=0,0,IF(TRIM('[9]Discharge'!N23)="","",IF(COUNT(O6)=0,"",IF(O6=1,(((10^K4)*('[9]Discharge'!N23^N4))/100),((10^K4)*('[9]Discharge'!N23^N4))))))</f>
        <v>0.31168982134598167</v>
      </c>
      <c r="O25" s="105">
        <f t="shared" si="0"/>
        <v>1311.4781695490497</v>
      </c>
      <c r="P25" s="85"/>
      <c r="Q25" s="44"/>
    </row>
    <row r="26" spans="2:17" ht="21.75">
      <c r="B26" s="68">
        <v>15</v>
      </c>
      <c r="C26" s="73">
        <f>IF('[9]Discharge'!C24=0,0,IF(TRIM('[9]Discharge'!C24)="","",IF(COUNT(O6)=0,"",IF(O6=1,(((10^K4)*('[9]Discharge'!C24^N4))/100),((10^K4)*('[9]Discharge'!C24^N4))))))</f>
        <v>4.082357053977523</v>
      </c>
      <c r="D26" s="73">
        <f>IF('[9]Discharge'!D24=0,0,IF(TRIM('[9]Discharge'!D24)="","",IF(COUNT(O6)=0,"",IF(O6=1,(((10^K4)*('[9]Discharge'!D24^N4))/100),((10^K4)*('[9]Discharge'!D24^N4))))))</f>
        <v>3.473792771546932</v>
      </c>
      <c r="E26" s="73">
        <f>IF('[9]Discharge'!E24=0,0,IF(TRIM('[9]Discharge'!E24)="","",IF(COUNT(O6)=0,"",IF(O6=1,(((10^K4)*('[9]Discharge'!E24^N4))/100),((10^K4)*('[9]Discharge'!E24^N4))))))</f>
        <v>0.11221568409042919</v>
      </c>
      <c r="F26" s="73">
        <f>IF('[9]Discharge'!F24=0,0,IF(TRIM('[9]Discharge'!F24)="","",IF(COUNT(O6)=0,"",IF(O6=1,(((10^K4)*('[9]Discharge'!F24^N4))/100),((10^K4)*('[9]Discharge'!F24^N4))))))</f>
        <v>16.593181592722157</v>
      </c>
      <c r="G26" s="73">
        <f>IF('[9]Discharge'!G24=0,0,IF(TRIM('[9]Discharge'!G24)="","",IF(COUNT(O6)=0,"",IF(O6=1,(((10^K4)*('[9]Discharge'!G24^N4))/100),((10^K4)*('[9]Discharge'!G24^N4))))))</f>
        <v>0.6397455143615475</v>
      </c>
      <c r="H26" s="73">
        <f>IF('[9]Discharge'!H24=0,0,IF(TRIM('[9]Discharge'!H24)="","",IF(COUNT(O6)=0,"",IF(O6=1,(((10^K4)*('[9]Discharge'!H24^N4))/100),((10^K4)*('[9]Discharge'!H24^N4))))))</f>
        <v>975.4837392141437</v>
      </c>
      <c r="I26" s="73">
        <f>IF('[9]Discharge'!I24=0,0,IF(TRIM('[9]Discharge'!I24)="","",IF(COUNT(O6)=0,"",IF(O6=1,(((10^K4)*('[9]Discharge'!I24^N4))/100),((10^K4)*('[9]Discharge'!I24^N4))))))</f>
        <v>288.5159622048198</v>
      </c>
      <c r="J26" s="73">
        <f>IF('[9]Discharge'!J24=0,0,IF(TRIM('[9]Discharge'!J24)="","",IF(COUNT(O6)=0,"",IF(O6=1,(((10^K4)*('[9]Discharge'!J24^N4))/100),((10^K4)*('[9]Discharge'!J24^N4))))))</f>
        <v>139.61290935255707</v>
      </c>
      <c r="K26" s="73">
        <f>IF('[9]Discharge'!K24=0,0,IF(TRIM('[9]Discharge'!K24)="","",IF(COUNT(O6)=0,"",IF(O6=1,(((10^K4)*('[9]Discharge'!K24^N4))/100),((10^K4)*('[9]Discharge'!K24^N4))))))</f>
        <v>4.082357053977523</v>
      </c>
      <c r="L26" s="73">
        <f>IF('[9]Discharge'!L24=0,0,IF(TRIM('[9]Discharge'!L24)="","",IF(COUNT(O6)=0,"",IF(O6=1,(((10^K4)*('[9]Discharge'!L24^N4))/100),((10^K4)*('[9]Discharge'!L24^N4))))))</f>
        <v>0.6397455143615475</v>
      </c>
      <c r="M26" s="73">
        <f>IF('[9]Discharge'!M24=0,0,IF(TRIM('[9]Discharge'!M24)="","",IF(COUNT(O6)=0,"",IF(O6=1,(((10^K4)*('[9]Discharge'!M24^N4))/100),((10^K4)*('[9]Discharge'!M24^N4))))))</f>
        <v>0.31168982134598167</v>
      </c>
      <c r="N26" s="73">
        <f>IF('[9]Discharge'!N24=0,0,IF(TRIM('[9]Discharge'!N24)="","",IF(COUNT(O6)=0,"",IF(O6=1,(((10^K4)*('[9]Discharge'!N24^N4))/100),((10^K4)*('[9]Discharge'!N24^N4))))))</f>
        <v>0.2863060406376923</v>
      </c>
      <c r="O26" s="105">
        <f t="shared" si="0"/>
        <v>1433.834001818542</v>
      </c>
      <c r="P26" s="85"/>
      <c r="Q26" s="44"/>
    </row>
    <row r="27" spans="2:17" ht="21.75">
      <c r="B27" s="68">
        <v>16</v>
      </c>
      <c r="C27" s="73">
        <f>IF('[9]Discharge'!C25=0,0,IF(TRIM('[9]Discharge'!C25)="","",IF(COUNT(O6)=0,"",IF(O6=1,(((10^K4)*('[9]Discharge'!C25^N4))/100),((10^K4)*('[9]Discharge'!C25^N4))))))</f>
        <v>4.39694817394674</v>
      </c>
      <c r="D27" s="73">
        <f>IF('[9]Discharge'!D25=0,0,IF(TRIM('[9]Discharge'!D25)="","",IF(COUNT(O6)=0,"",IF(O6=1,(((10^K4)*('[9]Discharge'!D25^N4))/100),((10^K4)*('[9]Discharge'!D25^N4))))))</f>
        <v>3.473792771546932</v>
      </c>
      <c r="E27" s="73">
        <f>IF('[9]Discharge'!E25=0,0,IF(TRIM('[9]Discharge'!E25)="","",IF(COUNT(O6)=0,"",IF(O6=1,(((10^K4)*('[9]Discharge'!E25^N4))/100),((10^K4)*('[9]Discharge'!E25^N4))))))</f>
        <v>0.990577833275677</v>
      </c>
      <c r="F27" s="73">
        <f>IF('[9]Discharge'!F25=0,0,IF(TRIM('[9]Discharge'!F25)="","",IF(COUNT(O6)=0,"",IF(O6=1,(((10^K4)*('[9]Discharge'!F25^N4))/100),((10^K4)*('[9]Discharge'!F25^N4))))))</f>
        <v>150.5003025336475</v>
      </c>
      <c r="G27" s="73">
        <f>IF('[9]Discharge'!G25=0,0,IF(TRIM('[9]Discharge'!G25)="","",IF(COUNT(O6)=0,"",IF(O6=1,(((10^K4)*('[9]Discharge'!G25^N4))/100),((10^K4)*('[9]Discharge'!G25^N4))))))</f>
        <v>0.8711259720708356</v>
      </c>
      <c r="H27" s="73">
        <f>IF('[9]Discharge'!H25=0,0,IF(TRIM('[9]Discharge'!H25)="","",IF(COUNT(O6)=0,"",IF(O6=1,(((10^K4)*('[9]Discharge'!H25^N4))/100),((10^K4)*('[9]Discharge'!H25^N4))))))</f>
        <v>1182.8319261732424</v>
      </c>
      <c r="I27" s="73">
        <f>IF('[9]Discharge'!I25=0,0,IF(TRIM('[9]Discharge'!I25)="","",IF(COUNT(O6)=0,"",IF(O6=1,(((10^K4)*('[9]Discharge'!I25^N4))/100),((10^K4)*('[9]Discharge'!I25^N4))))))</f>
        <v>314.25850887789835</v>
      </c>
      <c r="J27" s="73">
        <f>IF('[9]Discharge'!J25=0,0,IF(TRIM('[9]Discharge'!J25)="","",IF(COUNT(O6)=0,"",IF(O6=1,(((10^K4)*('[9]Discharge'!J25^N4))/100),((10^K4)*('[9]Discharge'!J25^N4))))))</f>
        <v>139.61290935255707</v>
      </c>
      <c r="K27" s="73">
        <f>IF('[9]Discharge'!K25=0,0,IF(TRIM('[9]Discharge'!K25)="","",IF(COUNT(O6)=0,"",IF(O6=1,(((10^K4)*('[9]Discharge'!K25^N4))/100),((10^K4)*('[9]Discharge'!K25^N4))))))</f>
        <v>3.180305390545691</v>
      </c>
      <c r="L27" s="73">
        <f>IF('[9]Discharge'!L25=0,0,IF(TRIM('[9]Discharge'!L25)="","",IF(COUNT(O6)=0,"",IF(O6=1,(((10^K4)*('[9]Discharge'!L25^N4))/100),((10^K4)*('[9]Discharge'!L25^N4))))))</f>
        <v>0.6397455143615475</v>
      </c>
      <c r="M27" s="73">
        <f>IF('[9]Discharge'!M25=0,0,IF(TRIM('[9]Discharge'!M25)="","",IF(COUNT(O6)=0,"",IF(O6=1,(((10^K4)*('[9]Discharge'!M25^N4))/100),((10^K4)*('[9]Discharge'!M25^N4))))))</f>
        <v>0.31168982134598167</v>
      </c>
      <c r="N27" s="73">
        <f>IF('[9]Discharge'!N25=0,0,IF(TRIM('[9]Discharge'!N25)="","",IF(COUNT(O6)=0,"",IF(O6=1,(((10^K4)*('[9]Discharge'!N25^N4))/100),((10^K4)*('[9]Discharge'!N25^N4))))))</f>
        <v>0.31168982134598167</v>
      </c>
      <c r="O27" s="105">
        <f t="shared" si="0"/>
        <v>1801.3795222357846</v>
      </c>
      <c r="P27" s="85"/>
      <c r="Q27" s="44"/>
    </row>
    <row r="28" spans="2:17" ht="21.75">
      <c r="B28" s="68">
        <v>17</v>
      </c>
      <c r="C28" s="73">
        <f>IF('[9]Discharge'!C26=0,0,IF(TRIM('[9]Discharge'!C26)="","",IF(COUNT(O6)=0,"",IF(O6=1,(((10^K4)*('[9]Discharge'!C26^N4))/100),((10^K4)*('[9]Discharge'!C26^N4))))))</f>
        <v>7.825085463698216</v>
      </c>
      <c r="D28" s="73">
        <f>IF('[9]Discharge'!D26=0,0,IF(TRIM('[9]Discharge'!D26)="","",IF(COUNT(O6)=0,"",IF(O6=1,(((10^K4)*('[9]Discharge'!D26^N4))/100),((10^K4)*('[9]Discharge'!D26^N4))))))</f>
        <v>1.9363218540396185</v>
      </c>
      <c r="E28" s="73">
        <f>IF('[9]Discharge'!E26=0,0,IF(TRIM('[9]Discharge'!E26)="","",IF(COUNT(O6)=0,"",IF(O6=1,(((10^K4)*('[9]Discharge'!E26^N4))/100),((10^K4)*('[9]Discharge'!E26^N4))))))</f>
        <v>32.25224408373923</v>
      </c>
      <c r="F28" s="73">
        <f>IF('[9]Discharge'!F26=0,0,IF(TRIM('[9]Discharge'!F26)="","",IF(COUNT(O6)=0,"",IF(O6=1,(((10^K4)*('[9]Discharge'!F26^N4))/100),((10^K4)*('[9]Discharge'!F26^N4))))))</f>
        <v>225.49920219682429</v>
      </c>
      <c r="G28" s="73">
        <f>IF('[9]Discharge'!G26=0,0,IF(TRIM('[9]Discharge'!G26)="","",IF(COUNT(O6)=0,"",IF(O6=1,(((10^K4)*('[9]Discharge'!G26^N4))/100),((10^K4)*('[9]Discharge'!G26^N4))))))</f>
        <v>8.32079749131561</v>
      </c>
      <c r="H28" s="73">
        <f>IF('[9]Discharge'!H26=0,0,IF(TRIM('[9]Discharge'!H26)="","",IF(COUNT(O6)=0,"",IF(O6=1,(((10^K4)*('[9]Discharge'!H26^N4))/100),((10^K4)*('[9]Discharge'!H26^N4))))))</f>
        <v>1424.645356503197</v>
      </c>
      <c r="I28" s="73">
        <f>IF('[9]Discharge'!I26=0,0,IF(TRIM('[9]Discharge'!I26)="","",IF(COUNT(O6)=0,"",IF(O6=1,(((10^K4)*('[9]Discharge'!I26^N4))/100),((10^K4)*('[9]Discharge'!I26^N4))))))</f>
        <v>795.3339592023192</v>
      </c>
      <c r="J28" s="73">
        <f>IF('[9]Discharge'!J26=0,0,IF(TRIM('[9]Discharge'!J26)="","",IF(COUNT(O6)=0,"",IF(O6=1,(((10^K4)*('[9]Discharge'!J26^N4))/100),((10^K4)*('[9]Discharge'!J26^N4))))))</f>
        <v>139.61290935255707</v>
      </c>
      <c r="K28" s="73">
        <f>IF('[9]Discharge'!K26=0,0,IF(TRIM('[9]Discharge'!K26)="","",IF(COUNT(O6)=0,"",IF(O6=1,(((10^K4)*('[9]Discharge'!K26^N4))/100),((10^K4)*('[9]Discharge'!K26^N4))))))</f>
        <v>1.790584277802918</v>
      </c>
      <c r="L28" s="73">
        <f>IF('[9]Discharge'!L26=0,0,IF(TRIM('[9]Discharge'!L26)="","",IF(COUNT(O6)=0,"",IF(O6=1,(((10^K4)*('[9]Discharge'!L26^N4))/100),((10^K4)*('[9]Discharge'!L26^N4))))))</f>
        <v>0.6397455143615475</v>
      </c>
      <c r="M28" s="73">
        <f>IF('[9]Discharge'!M26=0,0,IF(TRIM('[9]Discharge'!M26)="","",IF(COUNT(O6)=0,"",IF(O6=1,(((10^K4)*('[9]Discharge'!M26^N4))/100),((10^K4)*('[9]Discharge'!M26^N4))))))</f>
        <v>0.2615511678824469</v>
      </c>
      <c r="N28" s="73">
        <f>IF('[9]Discharge'!N26=0,0,IF(TRIM('[9]Discharge'!N26)="","",IF(COUNT(O6)=0,"",IF(O6=1,(((10^K4)*('[9]Discharge'!N26^N4))/100),((10^K4)*('[9]Discharge'!N26^N4))))))</f>
        <v>0.4587595464323906</v>
      </c>
      <c r="O28" s="105">
        <f t="shared" si="0"/>
        <v>2638.576516654169</v>
      </c>
      <c r="P28" s="85"/>
      <c r="Q28" s="44"/>
    </row>
    <row r="29" spans="2:17" ht="21.75">
      <c r="B29" s="68">
        <v>18</v>
      </c>
      <c r="C29" s="73">
        <f>IF('[9]Discharge'!C27=0,0,IF(TRIM('[9]Discharge'!C27)="","",IF(COUNT(O6)=0,"",IF(O6=1,(((10^K4)*('[9]Discharge'!C27^N4))/100),((10^K4)*('[9]Discharge'!C27^N4))))))</f>
        <v>6.860411757310443</v>
      </c>
      <c r="D29" s="73">
        <f>IF('[9]Discharge'!D27=0,0,IF(TRIM('[9]Discharge'!D27)="","",IF(COUNT(O6)=0,"",IF(O6=1,(((10^K4)*('[9]Discharge'!D27^N4))/100),((10^K4)*('[9]Discharge'!D27^N4))))))</f>
        <v>0.6397455143615475</v>
      </c>
      <c r="E29" s="73">
        <f>IF('[9]Discharge'!E27=0,0,IF(TRIM('[9]Discharge'!E27)="","",IF(COUNT(O6)=0,"",IF(O6=1,(((10^K4)*('[9]Discharge'!E27^N4))/100),((10^K4)*('[9]Discharge'!E27^N4))))))</f>
        <v>18.41648229833098</v>
      </c>
      <c r="F29" s="73">
        <f>IF('[9]Discharge'!F27=0,0,IF(TRIM('[9]Discharge'!F27)="","",IF(COUNT(O6)=0,"",IF(O6=1,(((10^K4)*('[9]Discharge'!F27^N4))/100),((10^K4)*('[9]Discharge'!F27^N4))))))</f>
        <v>228.857251046828</v>
      </c>
      <c r="G29" s="73">
        <f>IF('[9]Discharge'!G27=0,0,IF(TRIM('[9]Discharge'!G27)="","",IF(COUNT(O6)=0,"",IF(O6=1,(((10^K4)*('[9]Discharge'!G27^N4))/100),((10^K4)*('[9]Discharge'!G27^N4))))))</f>
        <v>19.448851459753474</v>
      </c>
      <c r="H29" s="73">
        <f>IF('[9]Discharge'!H27=0,0,IF(TRIM('[9]Discharge'!H27)="","",IF(COUNT(O6)=0,"",IF(O6=1,(((10^K4)*('[9]Discharge'!H27^N4))/100),((10^K4)*('[9]Discharge'!H27^N4))))))</f>
        <v>1651.850819977226</v>
      </c>
      <c r="I29" s="73">
        <f>IF('[9]Discharge'!I27=0,0,IF(TRIM('[9]Discharge'!I27)="","",IF(COUNT(O6)=0,"",IF(O6=1,(((10^K4)*('[9]Discharge'!I27^N4))/100),((10^K4)*('[9]Discharge'!I27^N4))))))</f>
        <v>636.4339556061084</v>
      </c>
      <c r="J29" s="73">
        <f>IF('[9]Discharge'!J27=0,0,IF(TRIM('[9]Discharge'!J27)="","",IF(COUNT(O6)=0,"",IF(O6=1,(((10^K4)*('[9]Discharge'!J27^N4))/100),((10^K4)*('[9]Discharge'!J27^N4))))))</f>
        <v>136.96460907532827</v>
      </c>
      <c r="K29" s="73">
        <f>IF('[9]Discharge'!K27=0,0,IF(TRIM('[9]Discharge'!K27)="","",IF(COUNT(O6)=0,"",IF(O6=1,(((10^K4)*('[9]Discharge'!K27^N4))/100),((10^K4)*('[9]Discharge'!K27^N4))))))</f>
        <v>1.9363218540396185</v>
      </c>
      <c r="L29" s="73">
        <f>IF('[9]Discharge'!L27=0,0,IF(TRIM('[9]Discharge'!L27)="","",IF(COUNT(O6)=0,"",IF(O6=1,(((10^K4)*('[9]Discharge'!L27^N4))/100),((10^K4)*('[9]Discharge'!L27^N4))))))</f>
        <v>0.6397455143615475</v>
      </c>
      <c r="M29" s="73">
        <f>IF('[9]Discharge'!M27=0,0,IF(TRIM('[9]Discharge'!M27)="","",IF(COUNT(O6)=0,"",IF(O6=1,(((10^K4)*('[9]Discharge'!M27^N4))/100),((10^K4)*('[9]Discharge'!M27^N4))))))</f>
        <v>0.1481895541502044</v>
      </c>
      <c r="N29" s="73">
        <f>IF('[9]Discharge'!N27=0,0,IF(TRIM('[9]Discharge'!N27)="","",IF(COUNT(O6)=0,"",IF(O6=1,(((10^K4)*('[9]Discharge'!N27^N4))/100),((10^K4)*('[9]Discharge'!N27^N4))))))</f>
        <v>0.33768006718076277</v>
      </c>
      <c r="O29" s="105">
        <f t="shared" si="0"/>
        <v>2702.5340637249788</v>
      </c>
      <c r="P29" s="85"/>
      <c r="Q29" s="44"/>
    </row>
    <row r="30" spans="2:17" ht="21.75">
      <c r="B30" s="68">
        <v>19</v>
      </c>
      <c r="C30" s="73">
        <f>IF('[9]Discharge'!C28=0,0,IF(TRIM('[9]Discharge'!C28)="","",IF(COUNT(O6)=0,"",IF(O6=1,(((10^K4)*('[9]Discharge'!C28^N4))/100),((10^K4)*('[9]Discharge'!C28^N4))))))</f>
        <v>4.082357053977523</v>
      </c>
      <c r="D30" s="73">
        <f>IF('[9]Discharge'!D28=0,0,IF(TRIM('[9]Discharge'!D28)="","",IF(COUNT(O6)=0,"",IF(O6=1,(((10^K4)*('[9]Discharge'!D28^N4))/100),((10^K4)*('[9]Discharge'!D28^N4))))))</f>
        <v>0.6397455143615475</v>
      </c>
      <c r="E30" s="73">
        <f>IF('[9]Discharge'!E28=0,0,IF('[9]Discharge'!E28=0,0,IF(TRIM('[9]Discharge'!E28)="","",IF(COUNT(O6)=0,"",IF(O6=1,(((10^K4)*('[9]Discharge'!E28^N4))/100),((10^K4)*('[9]Discharge'!E28^N4)))))))</f>
        <v>8.32079749131561</v>
      </c>
      <c r="F30" s="73">
        <f>IF('[9]Discharge'!F28=0,0,IF(TRIM('[9]Discharge'!F28)="","",IF(COUNT(O6)=0,"",IF(O6=1,(((10^K4)*('[9]Discharge'!F28^N4))/100),((10^K4)*('[9]Discharge'!F28^N4))))))</f>
        <v>96.66475444885313</v>
      </c>
      <c r="G30" s="73">
        <f>IF('[9]Discharge'!G28=0,0,IF(TRIM('[9]Discharge'!G28)="","",IF(COUNT(O6)=0,"",IF(O6=1,(((10^K4)*('[9]Discharge'!G28^N4))/100),((10^K4)*('[9]Discharge'!G28^N4))))))</f>
        <v>116.31370973019632</v>
      </c>
      <c r="H30" s="73">
        <f>IF('[9]Discharge'!H28=0,0,IF(TRIM('[9]Discharge'!H28)="","",IF(COUNT(O6)=0,"",IF(O6=1,(((10^K4)*('[9]Discharge'!H28^N4))/100),((10^K4)*('[9]Discharge'!H28^N4))))))</f>
        <v>1264.4026397052805</v>
      </c>
      <c r="I30" s="73">
        <f>IF('[9]Discharge'!I28=0,0,IF(TRIM('[9]Discharge'!I28)="","",IF(COUNT(O6)=0,"",IF(O6=1,(((10^K4)*('[9]Discharge'!I28^N4))/100),((10^K4)*('[9]Discharge'!I28^N4))))))</f>
        <v>528.7759721968375</v>
      </c>
      <c r="J30" s="73">
        <f>IF('[9]Discharge'!J28=0,0,IF(TRIM('[9]Discharge'!J28)="","",IF(COUNT(O6)=0,"",IF(O6=1,(((10^K4)*('[9]Discharge'!J28^N4))/100),((10^K4)*('[9]Discharge'!J28^N4))))))</f>
        <v>116.31370973019632</v>
      </c>
      <c r="K30" s="73">
        <f>IF('[9]Discharge'!K28=0,0,IF(TRIM('[9]Discharge'!K28)="","",IF(COUNT(O6)=0,"",IF(O6=1,(((10^K4)*('[9]Discharge'!K28^N4))/100),((10^K4)*('[9]Discharge'!K28^N4))))))</f>
        <v>2.6163258683612503</v>
      </c>
      <c r="L30" s="73">
        <f>IF('[9]Discharge'!L28=0,0,IF(TRIM('[9]Discharge'!L28)="","",IF(COUNT(O6)=0,"",IF(O6=1,(((10^K4)*('[9]Discharge'!L28^N4))/100),((10^K4)*('[9]Discharge'!L28^N4))))))</f>
        <v>0.990577833275677</v>
      </c>
      <c r="M30" s="73">
        <f>IF('[9]Discharge'!M28=0,0,IF(TRIM('[9]Discharge'!M28)="","",IF(COUNT(O6)=0,"",IF(O6=1,(((10^K4)*('[9]Discharge'!M28^N4))/100),((10^K4)*('[9]Discharge'!M28^N4))))))</f>
        <v>0.11221568409042919</v>
      </c>
      <c r="N30" s="73">
        <f>IF('[9]Discharge'!N28=0,0,IF(TRIM('[9]Discharge'!N28)="","",IF(COUNT(O6)=0,"",IF(O6=1,(((10^K4)*('[9]Discharge'!N28^N4))/100),((10^K4)*('[9]Discharge'!N28^N4))))))</f>
        <v>0.529082365481437</v>
      </c>
      <c r="O30" s="105">
        <f t="shared" si="0"/>
        <v>2139.7618876222277</v>
      </c>
      <c r="P30" s="85"/>
      <c r="Q30" s="44"/>
    </row>
    <row r="31" spans="2:17" ht="21.75">
      <c r="B31" s="68">
        <v>20</v>
      </c>
      <c r="C31" s="73">
        <f>IF('[9]Discharge'!C29=0,0,IF(TRIM('[9]Discharge'!C29)="","",IF(COUNT(O6)=0,"",IF(O6=1,(((10^K4)*('[9]Discharge'!C29^N4))/100),((10^K4)*('[9]Discharge'!C29^N4))))))</f>
        <v>3.473792771546932</v>
      </c>
      <c r="D31" s="73">
        <f>IF('[9]Discharge'!D29=0,0,IF(TRIM('[9]Discharge'!D29)="","",IF(COUNT(O6)=0,"",IF(O6=1,(((10^K4)*('[9]Discharge'!D29^N4))/100),((10^K4)*('[9]Discharge'!D29^N4))))))</f>
        <v>0.6397455143615475</v>
      </c>
      <c r="E31" s="73">
        <f>IF('[9]Discharge'!E29=0,0,IF(TRIM('[9]Discharge'!E29)="","",IF(COUNT(O6)=0,"",IF(O6=1,(((10^K4)*('[9]Discharge'!E29^N4))/100),((10^K4)*('[9]Discharge'!E29^N4))))))</f>
        <v>8.32079749131561</v>
      </c>
      <c r="F31" s="73">
        <f>IF('[9]Discharge'!F29=0,0,IF(TRIM('[9]Discharge'!F29)="","",IF(COUNT(O6)=0,"",IF(O6=1,(((10^K4)*('[9]Discharge'!F29^N4))/100),((10^K4)*('[9]Discharge'!F29^N4))))))</f>
        <v>58.18362689264786</v>
      </c>
      <c r="G31" s="73">
        <f>IF('[9]Discharge'!G29=0,0,IF(TRIM('[9]Discharge'!G29)="","",IF(COUNT(O6)=0,"",IF(O6=1,(((10^K4)*('[9]Discharge'!G29^N4))/100),((10^K4)*('[9]Discharge'!G29^N4))))))</f>
        <v>53.21724607998937</v>
      </c>
      <c r="H31" s="73">
        <f>IF('[9]Discharge'!H29=0,0,IF(TRIM('[9]Discharge'!H29)="","",IF(COUNT(O6)=0,"",IF(O6=1,(((10^K4)*('[9]Discharge'!H29^N4))/100),((10^K4)*('[9]Discharge'!H29^N4))))))</f>
        <v>983.2147853532556</v>
      </c>
      <c r="I31" s="73">
        <f>IF('[9]Discharge'!I29=0,0,IF(TRIM('[9]Discharge'!I29)="","",IF(COUNT(O6)=0,"",IF(O6=1,(((10^K4)*('[9]Discharge'!I29^N4))/100),((10^K4)*('[9]Discharge'!I29^N4))))))</f>
        <v>496.66095720608683</v>
      </c>
      <c r="J31" s="73">
        <f>IF('[9]Discharge'!J29=0,0,IF(TRIM('[9]Discharge'!J29)="","",IF(COUNT(O6)=0,"",IF(O6=1,(((10^K4)*('[9]Discharge'!J29^N4))/100),((10^K4)*('[9]Discharge'!J29^N4))))))</f>
        <v>59.91329519828352</v>
      </c>
      <c r="K31" s="73">
        <f>IF('[9]Discharge'!K29=0,0,IF(TRIM('[9]Discharge'!K29)="","",IF(COUNT(O6)=0,"",IF(O6=1,(((10^K4)*('[9]Discharge'!K29^N4))/100),((10^K4)*('[9]Discharge'!K29^N4))))))</f>
        <v>2.0852712418489436</v>
      </c>
      <c r="L31" s="73">
        <f>IF('[9]Discharge'!L29=0,0,IF(TRIM('[9]Discharge'!L29)="","",IF(COUNT(O6)=0,"",IF(O6=1,(((10^K4)*('[9]Discharge'!L29^N4))/100),((10^K4)*('[9]Discharge'!L29^N4))))))</f>
        <v>3.774561353476464</v>
      </c>
      <c r="M31" s="73">
        <f>IF('[9]Discharge'!M29=0,0,IF(TRIM('[9]Discharge'!M29)="","",IF(COUNT(O6)=0,"",IF(O6=1,(((10^K4)*('[9]Discharge'!M29^N4))/100),((10^K4)*('[9]Discharge'!M29^N4))))))</f>
        <v>0.13588275385068893</v>
      </c>
      <c r="N31" s="73">
        <f>IF('[9]Discharge'!N29=0,0,IF(TRIM('[9]Discharge'!N29)="","",IF(COUNT(O6)=0,"",IF(O6=1,(((10^K4)*('[9]Discharge'!N29^N4))/100),((10^K4)*('[9]Discharge'!N29^N4))))))</f>
        <v>0.529082365481437</v>
      </c>
      <c r="O31" s="105">
        <f t="shared" si="0"/>
        <v>1670.1490442221445</v>
      </c>
      <c r="P31" s="85"/>
      <c r="Q31" s="44"/>
    </row>
    <row r="32" spans="2:17" ht="21.75">
      <c r="B32" s="68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105"/>
      <c r="P32" s="85"/>
      <c r="Q32" s="44"/>
    </row>
    <row r="33" spans="2:17" ht="21.75">
      <c r="B33" s="68">
        <v>21</v>
      </c>
      <c r="C33" s="73">
        <f>IF('[9]Discharge'!C31=0,0,IF(TRIM('[9]Discharge'!C31)="","",IF(COUNT(O6)=0,"",IF(O6=1,(((10^K4)*('[9]Discharge'!C31^N4))/100),((10^K4)*('[9]Discharge'!C31^N4))))))</f>
        <v>2.6163258683612503</v>
      </c>
      <c r="D33" s="73">
        <f>IF('[9]Discharge'!D31=0,0,IF(TRIM('[9]Discharge'!D31)="","",IF(COUNT(O6)=0,"",IF(O6=1,(((10^K4)*('[9]Discharge'!D31^N4))/100),((10^K4)*('[9]Discharge'!D31^N4))))))</f>
        <v>0.6397455143615475</v>
      </c>
      <c r="E33" s="73">
        <f>IF('[9]Discharge'!E31=0,0,IF(TRIM('[9]Discharge'!E31)="","",IF(COUNT(O6)=0,"",IF(O6=1,(((10^K4)*('[9]Discharge'!E31^N4))/100),((10^K4)*('[9]Discharge'!E31^N4))))))</f>
        <v>6.391961352832071</v>
      </c>
      <c r="F33" s="73">
        <f>IF('[9]Discharge'!F31=0,0,IF(TRIM('[9]Discharge'!F31)="","",IF(COUNT(O6)=0,"",IF(O6=1,(((10^K4)*('[9]Discharge'!F31^N4))/100),((10^K4)*('[9]Discharge'!F31^N4))))))</f>
        <v>108.82386574684757</v>
      </c>
      <c r="G33" s="73">
        <f>IF('[9]Discharge'!G31=0,0,IF(TRIM('[9]Discharge'!G31)="","",IF(COUNT(O6)=0,"",IF(O6=1,(((10^K4)*('[9]Discharge'!G31^N4))/100),((10^K4)*('[9]Discharge'!G31^N4))))))</f>
        <v>53.21724607998937</v>
      </c>
      <c r="H33" s="73">
        <f>IF('[9]Discharge'!H31=0,0,IF(TRIM('[9]Discharge'!H31)="","",IF(COUNT(O6)=0,"",IF(O6=1,(((10^K4)*('[9]Discharge'!H31^N4))/100),((10^K4)*('[9]Discharge'!H31^N4))))))</f>
        <v>539.6080600144772</v>
      </c>
      <c r="I33" s="73">
        <f>IF('[9]Discharge'!I31=0,0,IF(TRIM('[9]Discharge'!I31)="","",IF(COUNT(O6)=0,"",IF(O6=1,(((10^K4)*('[9]Discharge'!I31^N4))/100),((10^K4)*('[9]Discharge'!I31^N4))))))</f>
        <v>368.007124072934</v>
      </c>
      <c r="J33" s="73">
        <f>IF('[9]Discharge'!J31=0,0,IF(TRIM('[9]Discharge'!J31)="","",IF(COUNT(O6)=0,"",IF(O6=1,(((10^K4)*('[9]Discharge'!J31^N4))/100),((10^K4)*('[9]Discharge'!J31^N4))))))</f>
        <v>37.81094225638633</v>
      </c>
      <c r="K33" s="73">
        <f>IF('[9]Discharge'!K31=0,0,IF(TRIM('[9]Discharge'!K31)="","",IF(COUNT(O6)=0,"",IF(O6=1,(((10^K4)*('[9]Discharge'!K31^N4))/100),((10^K4)*('[9]Discharge'!K31^N4))))))</f>
        <v>1.790584277802918</v>
      </c>
      <c r="L33" s="73">
        <f>IF('[9]Discharge'!L31=0,0,IF(TRIM('[9]Discharge'!L31)="","",IF(COUNT(O6)=0,"",IF(O6=1,(((10^K4)*('[9]Discharge'!L31^N4))/100),((10^K4)*('[9]Discharge'!L31^N4))))))</f>
        <v>2.346492458057873</v>
      </c>
      <c r="M33" s="73">
        <f>IF('[9]Discharge'!M31=0,0,IF(TRIM('[9]Discharge'!M31)="","",IF(COUNT(O6)=0,"",IF(O6=1,(((10^K4)*('[9]Discharge'!M31^N4))/100),((10^K4)*('[9]Discharge'!M31^N4))))))</f>
        <v>0.3914</v>
      </c>
      <c r="N33" s="73">
        <f>IF('[9]Discharge'!N31=0,0,IF(TRIM('[9]Discharge'!N31)="","",IF(COUNT(O6)=0,"",IF(O6=1,(((10^K4)*('[9]Discharge'!N31^N4))/100),((10^K4)*('[9]Discharge'!N31^N4))))))</f>
        <v>0.13588275385068893</v>
      </c>
      <c r="O33" s="105">
        <f t="shared" si="0"/>
        <v>1121.7796303959008</v>
      </c>
      <c r="P33" s="85"/>
      <c r="Q33" s="44"/>
    </row>
    <row r="34" spans="2:17" ht="21.75">
      <c r="B34" s="68">
        <v>22</v>
      </c>
      <c r="C34" s="73">
        <f>IF('[9]Discharge'!C32=0,0,IF(TRIM('[9]Discharge'!C32)="","",IF(COUNT(O6)=0,"",IF(O6=1,(((10^K4)*('[9]Discharge'!C32^N4))/100),((10^K4)*('[9]Discharge'!C32^N4))))))</f>
        <v>2.346492458057873</v>
      </c>
      <c r="D34" s="73">
        <f>IF('[9]Discharge'!D32=0,0,IF(TRIM('[9]Discharge'!D32)="","",IF(COUNT(O6)=0,"",IF(O6=1,(((10^K4)*('[9]Discharge'!D32^N4))/100),((10^K4)*('[9]Discharge'!D32^N4))))))</f>
        <v>0.6397455143615475</v>
      </c>
      <c r="E34" s="73">
        <f>IF('[9]Discharge'!E32=0,0,IF(TRIM('[9]Discharge'!E32)="","",IF(COUNT(O6)=0,"",IF(O6=1,(((10^K4)*('[9]Discharge'!E32^N4))/100),((10^K4)*('[9]Discharge'!E32^N4))))))</f>
        <v>7.825085463698216</v>
      </c>
      <c r="F34" s="73">
        <f>IF('[9]Discharge'!F32=0,0,IF(TRIM('[9]Discharge'!F32)="","",IF(COUNT(O6)=0,"",IF(O6=1,(((10^K4)*('[9]Discharge'!F32^N4))/100),((10^K4)*('[9]Discharge'!F32^N4))))))</f>
        <v>136.96460907532827</v>
      </c>
      <c r="G34" s="73">
        <f>IF('[9]Discharge'!G32=0,0,IF(TRIM('[9]Discharge'!G32)="","",IF(COUNT(O6)=0,"",IF(O6=1,(((10^K4)*('[9]Discharge'!G32^N4))/100),((10^K4)*('[9]Discharge'!G32^N4))))))</f>
        <v>59.91329519828352</v>
      </c>
      <c r="H34" s="73">
        <f>IF('[9]Discharge'!H32=0,0,IF(TRIM('[9]Discharge'!H32)="","",IF(COUNT(O6)=0,"",IF(O6=1,(((10^K4)*('[9]Discharge'!H32^N4))/100),((10^K4)*('[9]Discharge'!H32^N4))))))</f>
        <v>692.4661232866443</v>
      </c>
      <c r="I34" s="73">
        <f>IF('[9]Discharge'!I32=0,0,IF(TRIM('[9]Discharge'!I32)="","",IF(COUNT(O6)=0,"",IF(O6=1,(((10^K4)*('[9]Discharge'!I32^N4))/100),((10^K4)*('[9]Discharge'!I32^N4))))))</f>
        <v>436.65151384864436</v>
      </c>
      <c r="J34" s="73">
        <f>IF('[9]Discharge'!J32=0,0,IF(TRIM('[9]Discharge'!J32)="","",IF(COUNT(O6)=0,"",IF(O6=1,(((10^K4)*('[9]Discharge'!J32^N4))/100),((10^K4)*('[9]Discharge'!J32^N4))))))</f>
        <v>37.81094225638633</v>
      </c>
      <c r="K34" s="73">
        <f>IF('[9]Discharge'!K32=0,0,IF(TRIM('[9]Discharge'!K32)="","",IF(COUNT(O6)=0,"",IF(O6=1,(((10^K4)*('[9]Discharge'!K32^N4))/100),((10^K4)*('[9]Discharge'!K32^N4))))))</f>
        <v>1.790584277802918</v>
      </c>
      <c r="L34" s="73">
        <f>IF('[9]Discharge'!L32=0,0,IF(TRIM('[9]Discharge'!L32)="","",IF(COUNT(O6)=0,"",IF(O6=1,(((10^K4)*('[9]Discharge'!L32^N4))/100),((10^K4)*('[9]Discharge'!L32^N4))))))</f>
        <v>4.082357053977523</v>
      </c>
      <c r="M34" s="73">
        <f>IF('[9]Discharge'!M32=0,0,IF(TRIM('[9]Discharge'!M32)="","",IF(COUNT(O6)=0,"",IF(O6=1,(((10^K4)*('[9]Discharge'!M32^N4))/100),((10^K4)*('[9]Discharge'!M32^N4))))))</f>
        <v>0.31168982134598167</v>
      </c>
      <c r="N34" s="73">
        <f>IF('[9]Discharge'!N32=0,0,IF(TRIM('[9]Discharge'!N32)="","",IF(COUNT(O6)=0,"",IF(O6=1,(((10^K4)*('[9]Discharge'!N32^N4))/100),((10^K4)*('[9]Discharge'!N32^N4))))))</f>
        <v>0.12388727820055478</v>
      </c>
      <c r="O34" s="105">
        <f t="shared" si="0"/>
        <v>1380.9263255327314</v>
      </c>
      <c r="P34" s="85"/>
      <c r="Q34" s="44"/>
    </row>
    <row r="35" spans="2:17" ht="21.75">
      <c r="B35" s="68">
        <v>23</v>
      </c>
      <c r="C35" s="73">
        <f>IF('[9]Discharge'!C33=0,0,IF(TRIM('[9]Discharge'!C33)="","",IF(COUNT(O6)=0,"",IF(O6=1,(((10^K4)*('[9]Discharge'!C33^N4))/100),((10^K4)*('[9]Discharge'!C33^N4))))))</f>
        <v>3.473792771546932</v>
      </c>
      <c r="D35" s="73">
        <f>IF('[9]Discharge'!D33=0,0,IF(TRIM('[9]Discharge'!D33)="","",IF(COUNT(O6)=0,"",IF(O6=1,(((10^K4)*('[9]Discharge'!D33^N4))/100),((10^K4)*('[9]Discharge'!D33^N4))))))</f>
        <v>0.6397455143615475</v>
      </c>
      <c r="E35" s="73">
        <f>IF('[9]Discharge'!E33=0,0,IF(TRIM('[9]Discharge'!E33)="","",IF(COUNT(O6)=0,"",IF(O6=1,(((10^K4)*('[9]Discharge'!E33^N4))/100),((10^K4)*('[9]Discharge'!E33^N4))))))</f>
        <v>8.32079749131561</v>
      </c>
      <c r="F35" s="73">
        <f>IF('[9]Discharge'!F33=0,0,IF(TRIM('[9]Discharge'!F33)="","",IF(COUNT(O6)=0,"",IF(O6=1,(((10^K4)*('[9]Discharge'!F33^N4))/100),((10^K4)*('[9]Discharge'!F33^N4))))))</f>
        <v>49.97787240952545</v>
      </c>
      <c r="G35" s="73">
        <f>IF('[9]Discharge'!G33=0,0,IF(TRIM('[9]Discharge'!G33)="","",IF(COUNT(O6)=0,"",IF(O6=1,(((10^K4)*('[9]Discharge'!G33^N4))/100),((10^K4)*('[9]Discharge'!G33^N4))))))</f>
        <v>61.65738152304889</v>
      </c>
      <c r="H35" s="73">
        <f>IF('[9]Discharge'!H33=0,0,IF(TRIM('[9]Discharge'!H33)="","",IF(COUNT(O6)=0,"",IF(O6=1,(((10^K4)*('[9]Discharge'!H33^N4))/100),((10^K4)*('[9]Discharge'!H33^N4))))))</f>
        <v>967.7701970087679</v>
      </c>
      <c r="I35" s="73">
        <f>IF('[9]Discharge'!I33=0,0,IF(TRIM('[9]Discharge'!I33)="","",IF(COUNT(O6)=0,"",IF(O6=1,(((10^K4)*('[9]Discharge'!I33^N4))/100),((10^K4)*('[9]Discharge'!I33^N4))))))</f>
        <v>730.5625697386978</v>
      </c>
      <c r="J35" s="73">
        <f>IF('[9]Discharge'!J33=0,0,IF(TRIM('[9]Discharge'!J33)="","",IF(COUNT(O6)=0,"",IF(O6=1,(((10^K4)*('[9]Discharge'!J33^N4))/100),((10^K4)*('[9]Discharge'!J33^N4))))))</f>
        <v>40.68307692971624</v>
      </c>
      <c r="K35" s="73">
        <f>IF('[9]Discharge'!K33=0,0,IF(TRIM('[9]Discharge'!K33)="","",IF(COUNT(O6)=0,"",IF(O6=1,(((10^K4)*('[9]Discharge'!K33^N4))/100),((10^K4)*('[9]Discharge'!K33^N4))))))</f>
        <v>1.790584277802918</v>
      </c>
      <c r="L35" s="73">
        <f>IF('[9]Discharge'!L33=0,0,IF(TRIM('[9]Discharge'!L33)="","",IF(COUNT(O6)=0,"",IF(O6=1,(((10^K4)*('[9]Discharge'!L33^N4))/100),((10^K4)*('[9]Discharge'!L33^N4))))))</f>
        <v>2.6163258683612503</v>
      </c>
      <c r="M35" s="73">
        <f>IF('[9]Discharge'!M33=0,0,IF(TRIM('[9]Discharge'!M33)="","",IF(COUNT(O6)=0,"",IF(O6=1,(((10^K4)*('[9]Discharge'!M33^N4))/100),((10^K4)*('[9]Discharge'!M33^N4))))))</f>
        <v>0.31168982134598167</v>
      </c>
      <c r="N35" s="73">
        <f>IF('[9]Discharge'!N33=0,0,IF(TRIM('[9]Discharge'!N33)="","",IF(COUNT(O6)=0,"",IF(O6=1,(((10^K4)*('[9]Discharge'!N33^N4))/100),((10^K4)*('[9]Discharge'!N33^N4))))))</f>
        <v>0.1481895541502044</v>
      </c>
      <c r="O35" s="105">
        <f t="shared" si="0"/>
        <v>1867.9522229086404</v>
      </c>
      <c r="P35" s="85"/>
      <c r="Q35" s="44"/>
    </row>
    <row r="36" spans="2:17" ht="21.75">
      <c r="B36" s="68">
        <v>24</v>
      </c>
      <c r="C36" s="73">
        <f>IF('[9]Discharge'!C34=0,0,IF(TRIM('[9]Discharge'!C34)="","",IF(COUNT(O6)=0,"",IF(O6=1,(((10^K4)*('[9]Discharge'!C34^N4))/100),((10^K4)*('[9]Discharge'!C34^N4))))))</f>
        <v>3.774561353476464</v>
      </c>
      <c r="D36" s="73">
        <f>IF('[9]Discharge'!D34=0,0,IF(TRIM('[9]Discharge'!D34)="","",IF(COUNT(O6)=0,"",IF(O6=1,(((10^K4)*('[9]Discharge'!D34^N4))/100),((10^K4)*('[9]Discharge'!D34^N4))))))</f>
        <v>0.6397455143615475</v>
      </c>
      <c r="E36" s="73">
        <f>IF('[9]Discharge'!E34=0,0,IF(TRIM('[9]Discharge'!E34)="","",IF(COUNT(O6)=0,"",IF(O6=1,(((10^K4)*('[9]Discharge'!E34^N4))/100),((10^K4)*('[9]Discharge'!E34^N4))))))</f>
        <v>6.860411757310443</v>
      </c>
      <c r="F36" s="73">
        <f>IF('[9]Discharge'!F34=0,0,IF(TRIM('[9]Discharge'!F34)="","",IF(COUNT(O6)=0,"",IF(O6=1,(((10^K4)*('[9]Discharge'!F34^N4))/100),((10^K4)*('[9]Discharge'!F34^N4))))))</f>
        <v>51.59027876683052</v>
      </c>
      <c r="G36" s="73">
        <f>IF('[9]Discharge'!G34=0,0,IF(TRIM('[9]Discharge'!G34)="","",IF(COUNT(O6)=0,"",IF(O6=1,(((10^K4)*('[9]Discharge'!G34^N4))/100),((10^K4)*('[9]Discharge'!G34^N4))))))</f>
        <v>39.239484628019596</v>
      </c>
      <c r="H36" s="73">
        <f>IF('[9]Discharge'!H34=0,0,IF(TRIM('[9]Discharge'!H34)="","",IF(COUNT(O6)=0,"",IF(O6=1,(((10^K4)*('[9]Discharge'!H34^N4))/100),((10^K4)*('[9]Discharge'!H34^N4))))))</f>
        <v>3129.139941689969</v>
      </c>
      <c r="I36" s="73">
        <f>IF('[9]Discharge'!I34=0,0,IF(TRIM('[9]Discharge'!I34)="","",IF(COUNT(O6)=0,"",IF(O6=1,(((10^K4)*('[9]Discharge'!I34^N4))/100),((10^K4)*('[9]Discharge'!I34^N4))))))</f>
        <v>1029.9653800148287</v>
      </c>
      <c r="J36" s="73">
        <f>IF('[9]Discharge'!J34=0,0,IF(TRIM('[9]Discharge'!J34)="","",IF(COUNT(O6)=0,"",IF(O6=1,(((10^K4)*('[9]Discharge'!J34^N4))/100),((10^K4)*('[9]Discharge'!J34^N4))))))</f>
        <v>58.18362689264786</v>
      </c>
      <c r="K36" s="73">
        <f>IF('[9]Discharge'!K34=0,0,IF(TRIM('[9]Discharge'!K34)="","",IF(COUNT(O6)=0,"",IF(O6=1,(((10^K4)*('[9]Discharge'!K34^N4))/100),((10^K4)*('[9]Discharge'!K34^N4))))))</f>
        <v>1.790584277802918</v>
      </c>
      <c r="L36" s="73">
        <f>IF('[9]Discharge'!L34=0,0,IF(TRIM('[9]Discharge'!L34)="","",IF(COUNT(O6)=0,"",IF(O6=1,(((10^K4)*('[9]Discharge'!L34^N4))/100),((10^K4)*('[9]Discharge'!L34^N4))))))</f>
        <v>2.6163258683612503</v>
      </c>
      <c r="M36" s="73">
        <f>IF('[9]Discharge'!M34=0,0,IF(TRIM('[9]Discharge'!M34)="","",IF(COUNT(O6)=0,"",IF(O6=1,(((10^K4)*('[9]Discharge'!M34^N4))/100),((10^K4)*('[9]Discharge'!M34^N4))))))</f>
        <v>0.31168982134598167</v>
      </c>
      <c r="N36" s="73">
        <f>IF('[9]Discharge'!N34=0,0,IF(TRIM('[9]Discharge'!N34)="","",IF(COUNT(O6)=0,"",IF(O6=1,(((10^K4)*('[9]Discharge'!N34^N4))/100),((10^K4)*('[9]Discharge'!N34^N4))))))</f>
        <v>0.7561948947630209</v>
      </c>
      <c r="O36" s="105">
        <f t="shared" si="0"/>
        <v>4324.868225479717</v>
      </c>
      <c r="P36" s="85"/>
      <c r="Q36" s="44"/>
    </row>
    <row r="37" spans="2:17" ht="21.75">
      <c r="B37" s="68">
        <v>25</v>
      </c>
      <c r="C37" s="73">
        <f>IF('[9]Discharge'!C35=0,0,IF(TRIM('[9]Discharge'!C35)="","",IF(COUNT(O6)=0,"",IF(O6=1,(((10^K4)*('[9]Discharge'!C35^N4))/100),((10^K4)*('[9]Discharge'!C35^N4))))))</f>
        <v>3.774561353476464</v>
      </c>
      <c r="D37" s="73">
        <f>IF('[9]Discharge'!D35=0,0,IF(TRIM('[9]Discharge'!D35)="","",IF(COUNT(O6)=0,"",IF(O6=1,(((10^K4)*('[9]Discharge'!D35^N4))/100),((10^K4)*('[9]Discharge'!D35^N4))))))</f>
        <v>0.6397455143615475</v>
      </c>
      <c r="E37" s="73">
        <f>IF('[9]Discharge'!E35=0,0,IF(TRIM('[9]Discharge'!E35)="","",IF(COUNT(O6)=0,"",IF(O6=1,(((10^K4)*('[9]Discharge'!E35^N4))/100),((10^K4)*('[9]Discharge'!E35^N4))))))</f>
        <v>4.082357053977523</v>
      </c>
      <c r="F37" s="73">
        <f>IF('[9]Discharge'!F35=0,0,IF(TRIM('[9]Discharge'!F35)="","",IF(COUNT(O6)=0,"",IF(O6=1,(((10^K4)*('[9]Discharge'!F35^N4))/100),((10^K4)*('[9]Discharge'!F35^N4))))))</f>
        <v>53.21724607998937</v>
      </c>
      <c r="G37" s="73">
        <f>IF('[9]Discharge'!G35=0,0,IF(TRIM('[9]Discharge'!G35)="","",IF(COUNT(O6)=0,"",IF(O6=1,(((10^K4)*('[9]Discharge'!G35^N4))/100),((10^K4)*('[9]Discharge'!G35^N4))))))</f>
        <v>70.58812283509246</v>
      </c>
      <c r="H37" s="73">
        <f>IF('[9]Discharge'!H35=0,0,IF(TRIM('[9]Discharge'!H35)="","",IF(COUNT(O6)=0,"",IF(O6=1,(((10^K4)*('[9]Discharge'!H35^N4))/100),((10^K4)*('[9]Discharge'!H35^N4))))))</f>
        <v>2884.7093728909267</v>
      </c>
      <c r="I37" s="73">
        <f>IF('[9]Discharge'!I35=0,0,IF(TRIM('[9]Discharge'!I35)="","",IF(COUNT(O6)=0,"",IF(O6=1,(((10^K4)*('[9]Discharge'!I35^N4))/100),((10^K4)*('[9]Discharge'!I35^N4))))))</f>
        <v>1093.2552590407154</v>
      </c>
      <c r="J37" s="73">
        <f>IF('[9]Discharge'!J35=0,0,IF(TRIM('[9]Discharge'!J35)="","",IF(COUNT(O6)=0,"",IF(O6=1,(((10^K4)*('[9]Discharge'!J35^N4))/100),((10^K4)*('[9]Discharge'!J35^N4))))))</f>
        <v>80.10669705429017</v>
      </c>
      <c r="K37" s="73">
        <f>IF('[9]Discharge'!K35=0,0,IF(TRIM('[9]Discharge'!K35)="","",IF(COUNT(O6)=0,"",IF(O6=1,(((10^K4)*('[9]Discharge'!K35^N4))/100),((10^K4)*('[9]Discharge'!K35^N4))))))</f>
        <v>1.790584277802918</v>
      </c>
      <c r="L37" s="73">
        <f>IF('[9]Discharge'!L35=0,0,IF(TRIM('[9]Discharge'!L35)="","",IF(COUNT(O6)=0,"",IF(O6=1,(((10^K4)*('[9]Discharge'!L35^N4))/100),((10^K4)*('[9]Discharge'!L35^N4))))))</f>
        <v>2.0852712418489436</v>
      </c>
      <c r="M37" s="73">
        <f>IF('[9]Discharge'!M35=0,0,IF(TRIM('[9]Discharge'!M35)="","",IF(COUNT(O6)=0,"",IF(O6=1,(((10^K4)*('[9]Discharge'!M35^N4))/100),((10^K4)*('[9]Discharge'!M35^N4))))))</f>
        <v>0.31168982134598167</v>
      </c>
      <c r="N37" s="73">
        <f>IF('[9]Discharge'!N35=0,0,IF(TRIM('[9]Discharge'!N35)="","",IF(COUNT(O6)=0,"",IF(O6=1,(((10^K4)*('[9]Discharge'!N35^N4))/100),((10^K4)*('[9]Discharge'!N35^N4))))))</f>
        <v>0.5652990382291212</v>
      </c>
      <c r="O37" s="105">
        <f t="shared" si="0"/>
        <v>4195.126206202057</v>
      </c>
      <c r="P37" s="85"/>
      <c r="Q37" s="44"/>
    </row>
    <row r="38" spans="2:17" ht="21.75">
      <c r="B38" s="68">
        <v>26</v>
      </c>
      <c r="C38" s="73">
        <f>IF('[9]Discharge'!C36=0,0,IF(TRIM('[9]Discharge'!C36)="","",IF(COUNT(O6)=0,"",IF(O6=1,(((10^K4)*('[9]Discharge'!C36^N4))/100),((10^K4)*('[9]Discharge'!C36^N4))))))</f>
        <v>3.180305390545691</v>
      </c>
      <c r="D38" s="73">
        <f>IF('[9]Discharge'!D36=0,0,IF(TRIM('[9]Discharge'!D36)="","",IF(COUNT(O6)=0,"",IF(O6=1,(((10^K4)*('[9]Discharge'!D36^N4))/100),((10^K4)*('[9]Discharge'!D36^N4))))))</f>
        <v>0.6397455143615475</v>
      </c>
      <c r="E38" s="73">
        <f>IF('[9]Discharge'!E36=0,0,IF(TRIM('[9]Discharge'!E36)="","",IF(COUNT(O6)=0,"",IF(O6=1,(((10^K4)*('[9]Discharge'!E36^N4))/100),((10^K4)*('[9]Discharge'!E36^N4))))))</f>
        <v>4.082357053977523</v>
      </c>
      <c r="F38" s="73">
        <f>IF('[9]Discharge'!F36=0,0,IF(TRIM('[9]Discharge'!F36)="","",IF(COUNT(O6)=0,"",IF(O6=1,(((10^K4)*('[9]Discharge'!F36^N4))/100),((10^K4)*('[9]Discharge'!F36^N4))))))</f>
        <v>54.85858239323889</v>
      </c>
      <c r="G38" s="73">
        <f>IF('[9]Discharge'!G36=0,0,IF(TRIM('[9]Discharge'!G36)="","",IF(COUNT(O6)=0,"",IF(O6=1,(((10^K4)*('[9]Discharge'!G36^N4))/100),((10^K4)*('[9]Discharge'!G36^N4))))))</f>
        <v>222.15541112009598</v>
      </c>
      <c r="H38" s="73">
        <f>IF('[9]Discharge'!H36=0,0,IF(TRIM('[9]Discharge'!H36)="","",IF(COUNT(O6)=0,"",IF(O6=1,(((10^K4)*('[9]Discharge'!H36^N4))/100),((10^K4)*('[9]Discharge'!H36^N4))))))</f>
        <v>2224.4677944481596</v>
      </c>
      <c r="I38" s="73">
        <f>IF('[9]Discharge'!I36=0,0,IF(TRIM('[9]Discharge'!I36)="","",IF(COUNT(O6)=0,"",IF(O6=1,(((10^K4)*('[9]Discharge'!I36^N4))/100),((10^K4)*('[9]Discharge'!I36^N4))))))</f>
        <v>749.8281990010596</v>
      </c>
      <c r="J38" s="73">
        <f>IF('[9]Discharge'!J36=0,0,IF(TRIM('[9]Discharge'!J36)="","",IF(COUNT(O6)=0,"",IF(O6=1,(((10^K4)*('[9]Discharge'!J36^N4))/100),((10^K4)*('[9]Discharge'!J36^N4))))))</f>
        <v>113.80126184928191</v>
      </c>
      <c r="K38" s="73">
        <f>IF('[9]Discharge'!K36=0,0,IF(TRIM('[9]Discharge'!K36)="","",IF(COUNT(O6)=0,"",IF(O6=1,(((10^K4)*('[9]Discharge'!K36^N4))/100),((10^K4)*('[9]Discharge'!K36^N4))))))</f>
        <v>1.790584277802918</v>
      </c>
      <c r="L38" s="73">
        <f>IF('[9]Discharge'!L36=0,0,IF(TRIM('[9]Discharge'!L36)="","",IF(COUNT(O6)=0,"",IF(O6=1,(((10^K4)*('[9]Discharge'!L36^N4))/100),((10^K4)*('[9]Discharge'!L36^N4))))))</f>
        <v>1.5091923346951055</v>
      </c>
      <c r="M38" s="73">
        <f>IF('[9]Discharge'!M36=0,0,IF(TRIM('[9]Discharge'!M36)="","",IF(COUNT(O6)=0,"",IF(O6=1,(((10^K4)*('[9]Discharge'!M36^N4))/100),((10^K4)*('[9]Discharge'!M36^N4))))))</f>
        <v>0.2615511678824469</v>
      </c>
      <c r="N38" s="73">
        <f>IF('[9]Discharge'!N36=0,0,IF(TRIM('[9]Discharge'!N36)="","",IF(COUNT(O6)=0,"",IF(O6=1,(((10^K4)*('[9]Discharge'!N36^N4))/100),((10^K4)*('[9]Discharge'!N36^N4))))))</f>
        <v>0.3642563546847394</v>
      </c>
      <c r="O38" s="105">
        <f t="shared" si="0"/>
        <v>3376.9392409057855</v>
      </c>
      <c r="P38" s="85"/>
      <c r="Q38" s="44"/>
    </row>
    <row r="39" spans="2:17" ht="21.75">
      <c r="B39" s="68">
        <v>27</v>
      </c>
      <c r="C39" s="73">
        <f>IF('[9]Discharge'!C37=0,0,IF(TRIM('[9]Discharge'!C37)="","",IF(COUNT(O6)=0,"",IF(O6=1,(((10^K4)*('[9]Discharge'!C37^N4))/100),((10^K4)*('[9]Discharge'!C37^N4))))))</f>
        <v>1.790584277802918</v>
      </c>
      <c r="D39" s="73">
        <f>IF('[9]Discharge'!D37=0,0,IF(TRIM('[9]Discharge'!D37)="","",IF(COUNT(O6)=0,"",IF(O6=1,(((10^K4)*('[9]Discharge'!D37^N4))/100),((10^K4)*('[9]Discharge'!D37^N4))))))</f>
        <v>0.6397455143615475</v>
      </c>
      <c r="E39" s="73">
        <f>IF('[9]Discharge'!E37=0,0,IF(TRIM('[9]Discharge'!E37)="","",IF(COUNT(O6)=0,"",IF(O6=1,(((10^K4)*('[9]Discharge'!E37^N4))/100),((10^K4)*('[9]Discharge'!E37^N4))))))</f>
        <v>4.082357053977523</v>
      </c>
      <c r="F39" s="73">
        <f>IF('[9]Discharge'!F37=0,0,IF(TRIM('[9]Discharge'!F37)="","",IF(COUNT(O6)=0,"",IF(O6=1,(((10^K4)*('[9]Discharge'!F37^N4))/100),((10^K4)*('[9]Discharge'!F37^N4))))))</f>
        <v>58.18362689264786</v>
      </c>
      <c r="G39" s="73">
        <f>IF('[9]Discharge'!G37=0,0,IF(TRIM('[9]Discharge'!G37)="","",IF(COUNT(O6)=0,"",IF(O6=1,(((10^K4)*('[9]Discharge'!G37^N4))/100),((10^K4)*('[9]Discharge'!G37^N4))))))</f>
        <v>150.5003025336475</v>
      </c>
      <c r="H39" s="73">
        <f>IF('[9]Discharge'!H37=0,0,IF(TRIM('[9]Discharge'!H37)="","",IF(COUNT(O6)=0,"",IF(O6=1,(((10^K4)*('[9]Discharge'!H37^N4))/100),((10^K4)*('[9]Discharge'!H37^N4))))))</f>
        <v>3576.2215558373996</v>
      </c>
      <c r="I39" s="73">
        <f>IF('[9]Discharge'!I37=0,0,IF(TRIM('[9]Discharge'!I37)="","",IF(COUNT(O6)=0,"",IF(O6=1,(((10^K4)*('[9]Discharge'!I37^N4))/100),((10^K4)*('[9]Discharge'!I37^N4))))))</f>
        <v>624.167790241436</v>
      </c>
      <c r="J39" s="73">
        <f>IF('[9]Discharge'!J37=0,0,IF(TRIM('[9]Discharge'!J37)="","",IF(COUNT(O6)=0,"",IF(O6=1,(((10^K4)*('[9]Discharge'!J37^N4))/100),((10^K4)*('[9]Discharge'!J37^N4))))))</f>
        <v>80.10669705429017</v>
      </c>
      <c r="K39" s="73">
        <f>IF('[9]Discharge'!K37=0,0,IF(TRIM('[9]Discharge'!K37)="","",IF(COUNT(O6)=0,"",IF(O6=1,(((10^K4)*('[9]Discharge'!K37^N4))/100),((10^K4)*('[9]Discharge'!K37^N4))))))</f>
        <v>1.790584277802918</v>
      </c>
      <c r="L39" s="73">
        <f>IF('[9]Discharge'!L37=0,0,IF(TRIM('[9]Discharge'!L37)="","",IF(COUNT(O6)=0,"",IF(O6=1,(((10^K4)*('[9]Discharge'!L37^N4))/100),((10^K4)*('[9]Discharge'!L37^N4))))))</f>
        <v>0.7167618064705845</v>
      </c>
      <c r="M39" s="73">
        <f>IF('[9]Discharge'!M37=0,0,IF(TRIM('[9]Discharge'!M37)="","",IF(COUNT(O6)=0,"",IF(O6=1,(((10^K4)*('[9]Discharge'!M37^N4))/100),((10^K4)*('[9]Discharge'!M37^N4))))))</f>
        <v>0.10088197986079155</v>
      </c>
      <c r="N39" s="73">
        <f>IF('[9]Discharge'!N37=0,0,IF(TRIM('[9]Discharge'!N37)="","",IF(COUNT(O6)=0,"",IF(O6=1,(((10^K4)*('[9]Discharge'!N37^N4))/100),((10^K4)*('[9]Discharge'!N37^N4))))))</f>
        <v>0.2140301799609423</v>
      </c>
      <c r="O39" s="105">
        <f t="shared" si="0"/>
        <v>4498.514917649658</v>
      </c>
      <c r="P39" s="85"/>
      <c r="Q39" s="44"/>
    </row>
    <row r="40" spans="2:17" ht="21.75">
      <c r="B40" s="68">
        <v>28</v>
      </c>
      <c r="C40" s="73">
        <f>IF('[9]Discharge'!C38=0,0,IF(TRIM('[9]Discharge'!C38)="","",IF(COUNT(O6)=0,"",IF(O6=1,(((10^K4)*('[9]Discharge'!C38^N4))/100),((10^K4)*('[9]Discharge'!C38^N4))))))</f>
        <v>2.346492458057873</v>
      </c>
      <c r="D40" s="73">
        <f>IF('[9]Discharge'!D38=0,0,IF(TRIM('[9]Discharge'!D38)="","",IF(COUNT(O6)=0,"",IF(O6=1,(((10^K4)*('[9]Discharge'!D38^N4))/100),((10^K4)*('[9]Discharge'!D38^N4))))))</f>
        <v>0.6397455143615475</v>
      </c>
      <c r="E40" s="73">
        <f>IF('[9]Discharge'!E38=0,0,IF(TRIM('[9]Discharge'!E38)="","",IF(COUNT(O6)=0,"",IF(O6=1,(((10^K4)*('[9]Discharge'!E38^N4))/100),((10^K4)*('[9]Discharge'!E38^N4))))))</f>
        <v>4.082357053977523</v>
      </c>
      <c r="F40" s="73">
        <f>IF('[9]Discharge'!F38=0,0,IF(TRIM('[9]Discharge'!F38)="","",IF(COUNT(O6)=0,"",IF(O6=1,(((10^K4)*('[9]Discharge'!F38^N4))/100),((10^K4)*('[9]Discharge'!F38^N4))))))</f>
        <v>37.81094225638633</v>
      </c>
      <c r="G40" s="73">
        <f>IF('[9]Discharge'!G38=0,0,IF(TRIM('[9]Discharge'!G38)="","",IF(COUNT(O6)=0,"",IF(O6=1,(((10^K4)*('[9]Discharge'!G38^N4))/100),((10^K4)*('[9]Discharge'!G38^N4))))))</f>
        <v>180.02743430317395</v>
      </c>
      <c r="H40" s="73">
        <f>IF('[9]Discharge'!H38=0,0,IF(TRIM('[9]Discharge'!H38)="","",IF(COUNT(O6)=0,"",IF(O6=1,(((10^K4)*('[9]Discharge'!H38^N4))/100),((10^K4)*('[9]Discharge'!H38^N4))))))</f>
        <v>3269.103142947905</v>
      </c>
      <c r="I40" s="73">
        <f>IF('[9]Discharge'!I38=0,0,IF(TRIM('[9]Discharge'!I38)="","",IF(COUNT(O6)=0,"",IF(O6=1,(((10^K4)*('[9]Discharge'!I38^N4))/100),((10^K4)*('[9]Discharge'!I38^N4))))))</f>
        <v>512.6464528778647</v>
      </c>
      <c r="J40" s="73">
        <f>IF('[9]Discharge'!J38=0,0,IF(TRIM('[9]Discharge'!J38)="","",IF(COUNT(O6)=0,"",IF(O6=1,(((10^K4)*('[9]Discharge'!J38^N4))/100),((10^K4)*('[9]Discharge'!J38^N4))))))</f>
        <v>53.21724607998937</v>
      </c>
      <c r="K40" s="73">
        <f>IF('[9]Discharge'!K38=0,0,IF(TRIM('[9]Discharge'!K38)="","",IF(COUNT(O6)=0,"",IF(O6=1,(((10^K4)*('[9]Discharge'!K38^N4))/100),((10^K4)*('[9]Discharge'!K38^N4))))))</f>
        <v>1.790584277802918</v>
      </c>
      <c r="L40" s="73">
        <f>IF('[9]Discharge'!L38=0,0,IF(TRIM('[9]Discharge'!L38)="","",IF(COUNT(O6)=0,"",IF(O6=1,(((10^K4)*('[9]Discharge'!L38^N4))/100),((10^K4)*('[9]Discharge'!L38^N4))))))</f>
        <v>0.8711259720708356</v>
      </c>
      <c r="M40" s="73">
        <f>IF('[9]Discharge'!M38=0,0,IF(TRIM('[9]Discharge'!M38)="","",IF(COUNT(O6)=0,"",IF(O6=1,(((10^K4)*('[9]Discharge'!M38^N4))/100),((10^K4)*('[9]Discharge'!M38^N4))))))</f>
        <v>0.0592763531143029</v>
      </c>
      <c r="N40" s="73">
        <f>IF('[9]Discharge'!N38=0,0,IF(TRIM('[9]Discharge'!N38)="","",IF(COUNT(O6)=0,"",IF(O6=1,(((10^K4)*('[9]Discharge'!N38^N4))/100),((10^K4)*('[9]Discharge'!N38^N4))))))</f>
        <v>0.1481895541502044</v>
      </c>
      <c r="O40" s="105">
        <f t="shared" si="0"/>
        <v>4062.7429896488543</v>
      </c>
      <c r="P40" s="85"/>
      <c r="Q40" s="44"/>
    </row>
    <row r="41" spans="2:17" ht="21.75">
      <c r="B41" s="68">
        <v>29</v>
      </c>
      <c r="C41" s="73">
        <f>IF('[9]Discharge'!C39=0,0,IF(TRIM('[9]Discharge'!C39)="","",IF(COUNT(O6)=0,"",IF(O6=1,(((10^K4)*('[9]Discharge'!C39^N4))/100),((10^K4)*('[9]Discharge'!C39^N4))))))</f>
        <v>2.6163258683612503</v>
      </c>
      <c r="D41" s="73">
        <f>IF('[9]Discharge'!D39=0,0,IF(TRIM('[9]Discharge'!D39)="","",IF(COUNT(O6)=0,"",IF(O6=1,(((10^K4)*('[9]Discharge'!D39^N4))/100),((10^K4)*('[9]Discharge'!D39^N4))))))</f>
        <v>0.6397455143615475</v>
      </c>
      <c r="E41" s="73">
        <f>IF('[9]Discharge'!E39=0,0,IF(TRIM('[9]Discharge'!E39)="","",IF(COUNT(O6)=0,"",IF(O6=1,(((10^K4)*('[9]Discharge'!E39^N4))/100),((10^K4)*('[9]Discharge'!E39^N4))))))</f>
        <v>4.082357053977523</v>
      </c>
      <c r="F41" s="73">
        <f>IF('[9]Discharge'!F39=0,0,IF(TRIM('[9]Discharge'!F39)="","",IF(COUNT(O6)=0,"",IF(O6=1,(((10^K4)*('[9]Discharge'!F39^N4))/100),((10^K4)*('[9]Discharge'!F39^N4))))))</f>
        <v>36.397690274165264</v>
      </c>
      <c r="G41" s="73">
        <f>IF('[9]Discharge'!G39=0,0,IF(TRIM('[9]Discharge'!G39)="","",IF(COUNT(O6)=0,"",IF(O6=1,(((10^K4)*('[9]Discharge'!G39^N4))/100),((10^K4)*('[9]Discharge'!G39^N4))))))</f>
        <v>189.52258702484357</v>
      </c>
      <c r="H41" s="73">
        <f>IF('[9]Discharge'!H39=0,0,IF(TRIM('[9]Discharge'!H39)="","",IF(COUNT(O6)=0,"",IF(O6=1,(((10^K4)*('[9]Discharge'!H39^N4))/100),((10^K4)*('[9]Discharge'!H39^N4))))))</f>
        <v>2795.226278152772</v>
      </c>
      <c r="I41" s="73">
        <f>IF('[9]Discharge'!I39=0,0,IF(TRIM('[9]Discharge'!I39)="","",IF(COUNT(O6)=0,"",IF(O6=1,(((10^K4)*('[9]Discharge'!I39^N4))/100),((10^K4)*('[9]Discharge'!I39^N4))))))</f>
        <v>225.49920219682429</v>
      </c>
      <c r="J41" s="73">
        <f>IF('[9]Discharge'!J39=0,0,IF(TRIM('[9]Discharge'!J39)="","",IF(COUNT(O6)=0,"",IF(O6=1,(((10^K4)*('[9]Discharge'!J39^N4))/100),((10^K4)*('[9]Discharge'!J39^N4))))))</f>
        <v>53.21724607998937</v>
      </c>
      <c r="K41" s="73">
        <f>IF('[9]Discharge'!K39=0,0,IF(TRIM('[9]Discharge'!K39)="","",IF(COUNT(O6)=0,"",IF(O6=1,(((10^K4)*('[9]Discharge'!K39^N4))/100),((10^K4)*('[9]Discharge'!K39^N4))))))</f>
        <v>1.2421073421943853</v>
      </c>
      <c r="L41" s="73">
        <f>IF('[9]Discharge'!L39=0,0,IF(TRIM('[9]Discharge'!L39)="","",IF(COUNT(O6)=0,"",IF(O6=1,(((10^K4)*('[9]Discharge'!L39^N4))/100),((10^K4)*('[9]Discharge'!L39^N4))))))</f>
        <v>0.7561948947630209</v>
      </c>
      <c r="M41" s="73">
        <f>IF('[9]Discharge'!M39=0,0,IF(TRIM('[9]Discharge'!M39)="","",IF(COUNT(O6)=0,"",IF(O6=1,(((10^K4)*('[9]Discharge'!M39^N4))/100),((10^K4)*('[9]Discharge'!M39^N4))))))</f>
      </c>
      <c r="N41" s="73">
        <f>IF('[9]Discharge'!N39=0,0,IF(TRIM('[9]Discharge'!N39)="","",IF(COUNT(O6)=0,"",IF(O6=1,(((10^K4)*('[9]Discharge'!N39^N4))/100),((10^K4)*('[9]Discharge'!N39^N4))))))</f>
        <v>0.10088197986079155</v>
      </c>
      <c r="O41" s="105">
        <f t="shared" si="0"/>
        <v>3309.300616382113</v>
      </c>
      <c r="P41" s="85"/>
      <c r="Q41" s="44"/>
    </row>
    <row r="42" spans="2:17" ht="21.75">
      <c r="B42" s="68">
        <v>30</v>
      </c>
      <c r="C42" s="73">
        <f>IF('[9]Discharge'!C40=0,0,IF(TRIM('[9]Discharge'!C40)="","",IF(COUNT(O6)=0,"",IF(O6=1,(((10^K4)*('[9]Discharge'!C40^N4))/100),((10^K4)*('[9]Discharge'!C40^N4))))))</f>
        <v>2.6163258683612503</v>
      </c>
      <c r="D42" s="73">
        <f>IF('[9]Discharge'!D40=0,0,IF(TRIM('[9]Discharge'!D40)="","",IF(COUNT(O6)=0,"",IF(O6=1,(((10^K4)*('[9]Discharge'!D40^N4))/100),((10^K4)*('[9]Discharge'!D40^N4))))))</f>
        <v>0.6397455143615475</v>
      </c>
      <c r="E42" s="73">
        <f>IF('[9]Discharge'!E40=0,0,IF(TRIM('[9]Discharge'!E40)="","",IF(COUNT(O6)=0,"",IF(O6=1,(((10^K4)*('[9]Discharge'!E40^N4))/100),((10^K4)*('[9]Discharge'!E40^N4))))))</f>
        <v>4.082357053977523</v>
      </c>
      <c r="F42" s="73">
        <f>IF('[9]Discharge'!F40=0,0,IF(TRIM('[9]Discharge'!F40)="","",IF(COUNT(O6)=0,"",IF(O6=1,(((10^K4)*('[9]Discharge'!F40^N4))/100),((10^K4)*('[9]Discharge'!F40^N4))))))</f>
        <v>34.99997968146604</v>
      </c>
      <c r="G42" s="73">
        <f>IF('[9]Discharge'!G40=0,0,IF(TRIM('[9]Discharge'!G40)="","",IF(COUNT(O6)=0,"",IF(O6=1,(((10^K4)*('[9]Discharge'!G40^N4))/100),((10^K4)*('[9]Discharge'!G40^N4))))))</f>
        <v>242.4302506517371</v>
      </c>
      <c r="H42" s="73">
        <f>IF('[9]Discharge'!H40=0,0,IF(TRIM('[9]Discharge'!H40)="","",IF(COUNT(O6)=0,"",IF(O6=1,(((10^K4)*('[9]Discharge'!H40^N4))/100),((10^K4)*('[9]Discharge'!H40^N4))))))</f>
        <v>1405.1748403046022</v>
      </c>
      <c r="I42" s="73">
        <f>IF('[9]Discharge'!I40=0,0,IF(TRIM('[9]Discharge'!I40)="","",IF(COUNT(O6)=0,"",IF(O6=1,(((10^K4)*('[9]Discharge'!I40^N4))/100),((10^K4)*('[9]Discharge'!I40^N4))))))</f>
        <v>446.4985540000753</v>
      </c>
      <c r="J42" s="73">
        <f>IF('[9]Discharge'!J40=0,0,IF(TRIM('[9]Discharge'!J40)="","",IF(COUNT(O6)=0,"",IF(O6=1,(((10^K4)*('[9]Discharge'!J40^N4))/100),((10^K4)*('[9]Discharge'!J40^N4))))))</f>
        <v>53.21724607998937</v>
      </c>
      <c r="K42" s="73">
        <f>IF('[9]Discharge'!K40=0,0,IF(TRIM('[9]Discharge'!K40)="","",IF(COUNT(O6)=0,"",IF(O6=1,(((10^K4)*('[9]Discharge'!K40^N4))/100),((10^K4)*('[9]Discharge'!K40^N4))))))</f>
        <v>0.6397455143615475</v>
      </c>
      <c r="L42" s="73">
        <f>IF('[9]Discharge'!L40=0,0,IF(TRIM('[9]Discharge'!L40)="","",IF(COUNT(O6)=0,"",IF(O6=1,(((10^K4)*('[9]Discharge'!L40^N4))/100),((10^K4)*('[9]Discharge'!L40^N4))))))</f>
        <v>0.6397455143615475</v>
      </c>
      <c r="M42" s="73"/>
      <c r="N42" s="73">
        <f>IF('[9]Discharge'!N40=0,0,IF(TRIM('[9]Discharge'!N40)="","",IF(COUNT(O6)=0,"",IF(O6=1,(((10^K4)*('[9]Discharge'!N40^N4))/100),((10^K4)*('[9]Discharge'!N40^N4))))))</f>
        <v>0.030021593556504897</v>
      </c>
      <c r="O42" s="105">
        <f>IF(AND(C42="",D42="",E42="",F42="",G42="",H42="",I42="",J42="",K42="",L42="",M42="",N42=""),"",SUM(C42:N42))</f>
        <v>2190.9688117768496</v>
      </c>
      <c r="P42" s="85"/>
      <c r="Q42" s="44"/>
    </row>
    <row r="43" spans="2:17" ht="21.75">
      <c r="B43" s="68">
        <v>31</v>
      </c>
      <c r="C43" s="73"/>
      <c r="D43" s="73">
        <f>IF('[9]Discharge'!D41=0,0,IF(TRIM('[9]Discharge'!D41)="","",IF(COUNT(O6)=0,"",IF(O6=1,(((10^K4)*('[9]Discharge'!D41^N4))/100),((10^K4)*('[9]Discharge'!D41^N4))))))</f>
        <v>0.6397455143615475</v>
      </c>
      <c r="E43" s="73"/>
      <c r="F43" s="73">
        <f>IF('[9]Discharge'!F41=0,0,IF(TRIM('[9]Discharge'!F41)="","",IF(COUNT(O6)=0,"",IF(O6=1,(((10^K4)*('[9]Discharge'!F41^N4))/100),((10^K4)*('[9]Discharge'!F41^N4))))))</f>
        <v>34.99997968146604</v>
      </c>
      <c r="G43" s="73">
        <f>IF('[9]Discharge'!G41=0,0,IF(TRIM('[9]Discharge'!G41)="","",IF(COUNT(O6)=0,"",IF(O6=1,(((10^K4)*('[9]Discharge'!G41^N4))/100),((10^K4)*('[9]Discharge'!G41^N4))))))</f>
        <v>142.27567238305636</v>
      </c>
      <c r="H43" s="73"/>
      <c r="I43" s="73">
        <f>IF('[9]Discharge'!I41=0,0,IF(TRIM('[9]Discharge'!I41)="","",IF(COUNT(O6)=0,"",IF(O6=1,(((10^K4)*('[9]Discharge'!I41^N4))/100),((10^K4)*('[9]Discharge'!I41^N4))))))</f>
        <v>1191.8181453620027</v>
      </c>
      <c r="J43" s="73"/>
      <c r="K43" s="73">
        <f>IF('[9]Discharge'!K41=0,0,IF(TRIM('[9]Discharge'!K41)="","",IF(COUNT(O6)=0,"",IF(O6=1,(((10^K4)*('[9]Discharge'!K41^N4))/100),((10^K4)*('[9]Discharge'!K41^N4))))))</f>
        <v>0.6397455143615475</v>
      </c>
      <c r="L43" s="73">
        <f>IF(TRIM('[9]Discharge'!L41)="","",IF(COUNT(O6)=0,"",IF(O6=1,(((10^K4)*('[9]Discharge'!L41^N4))/100),((10^K4)*('[9]Discharge'!L41^N4)))))</f>
        <v>0.6397455143615475</v>
      </c>
      <c r="M43" s="73"/>
      <c r="N43" s="73">
        <f>IF('[9]Discharge'!N41=0,0,IF(TRIM('[9]Discharge'!N41)="","",IF(COUNT(O6)=0,"",IF(O6=1,(((10^K4)*('[9]Discharge'!N41^N4))/100),((10^K4)*('[9]Discharge'!N41^N4))))))</f>
        <v>0.024898628474602467</v>
      </c>
      <c r="O43" s="105">
        <f t="shared" si="0"/>
        <v>1371.0379325980844</v>
      </c>
      <c r="P43" s="85"/>
      <c r="Q43" s="44"/>
    </row>
    <row r="44" spans="2:17" ht="21.75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4"/>
      <c r="Q44" s="44"/>
    </row>
    <row r="45" spans="2:17" ht="21.75">
      <c r="B45" s="54" t="s">
        <v>28</v>
      </c>
      <c r="C45" s="73">
        <f>IF(COUNT(C11:C43)=0,"",SUM(C11:C43))</f>
        <v>94.13513740003994</v>
      </c>
      <c r="D45" s="73">
        <f aca="true" t="shared" si="1" ref="D45:M45">IF(COUNT(D11:D43)=0,"",SUM(D11:D43))</f>
        <v>267.0436317964686</v>
      </c>
      <c r="E45" s="73">
        <f t="shared" si="1"/>
        <v>131.0809645042215</v>
      </c>
      <c r="F45" s="73">
        <f t="shared" si="1"/>
        <v>3234.1068285008328</v>
      </c>
      <c r="G45" s="73">
        <f t="shared" si="1"/>
        <v>1733.702979151189</v>
      </c>
      <c r="H45" s="73">
        <f t="shared" si="1"/>
        <v>38438.465060629576</v>
      </c>
      <c r="I45" s="73">
        <f t="shared" si="1"/>
        <v>17199.7484723709</v>
      </c>
      <c r="J45" s="73">
        <f t="shared" si="1"/>
        <v>6627.038095456941</v>
      </c>
      <c r="K45" s="73">
        <f t="shared" si="1"/>
        <v>313.73074308899254</v>
      </c>
      <c r="L45" s="73">
        <f t="shared" si="1"/>
        <v>35.16009697258948</v>
      </c>
      <c r="M45" s="73">
        <f t="shared" si="1"/>
        <v>9.810111531335313</v>
      </c>
      <c r="N45" s="73">
        <f>IF(COUNT(N11:N43)=0,"",SUM(N11:N43))</f>
        <v>7.0565368197044505</v>
      </c>
      <c r="O45" s="105">
        <f>IF(COUNT(C45:N45)=0,"",SUM(C45:N45))</f>
        <v>68091.07865822277</v>
      </c>
      <c r="P45" s="85"/>
      <c r="Q45" s="76" t="s">
        <v>35</v>
      </c>
    </row>
    <row r="46" spans="2:17" ht="21.75">
      <c r="B46" s="54" t="s">
        <v>30</v>
      </c>
      <c r="C46" s="73">
        <f>IF(COUNT(C11:C43)=0,"",AVERAGE(C11:C43))</f>
        <v>3.1378379133346646</v>
      </c>
      <c r="D46" s="73">
        <f aca="true" t="shared" si="2" ref="D46:N46">IF(COUNT(D11:D43)=0,"",AVERAGE(D11:D43))</f>
        <v>8.61431070311189</v>
      </c>
      <c r="E46" s="73">
        <f t="shared" si="2"/>
        <v>4.36936548347405</v>
      </c>
      <c r="F46" s="73">
        <f t="shared" si="2"/>
        <v>104.32602672583332</v>
      </c>
      <c r="G46" s="73">
        <f t="shared" si="2"/>
        <v>55.925902553264166</v>
      </c>
      <c r="H46" s="73">
        <f t="shared" si="2"/>
        <v>1281.2821686876525</v>
      </c>
      <c r="I46" s="73">
        <f t="shared" si="2"/>
        <v>554.8305958829322</v>
      </c>
      <c r="J46" s="73">
        <f t="shared" si="2"/>
        <v>220.9012698485647</v>
      </c>
      <c r="K46" s="73">
        <f t="shared" si="2"/>
        <v>10.120346551257823</v>
      </c>
      <c r="L46" s="73">
        <f t="shared" si="2"/>
        <v>1.1341966765351446</v>
      </c>
      <c r="M46" s="73">
        <f t="shared" si="2"/>
        <v>0.3503611261191183</v>
      </c>
      <c r="N46" s="73">
        <f t="shared" si="2"/>
        <v>0.22763021999046615</v>
      </c>
      <c r="O46" s="105">
        <f>IF(COUNT(C46:N46)=0,"",SUM(C46:N46))</f>
        <v>2245.22001237207</v>
      </c>
      <c r="P46" s="85"/>
      <c r="Q46" s="44"/>
    </row>
    <row r="47" spans="2:17" ht="21.75">
      <c r="B47" s="54" t="s">
        <v>31</v>
      </c>
      <c r="C47" s="73">
        <f>IF(COUNT(C11:C43)=0,"",MAX(C11:C43))</f>
        <v>7.825085463698216</v>
      </c>
      <c r="D47" s="73">
        <f aca="true" t="shared" si="3" ref="D47:N47">IF(COUNT(D11:D43)=0,"",MAX(D11:D43))</f>
        <v>123.94430362570345</v>
      </c>
      <c r="E47" s="73">
        <f t="shared" si="3"/>
        <v>32.25224408373923</v>
      </c>
      <c r="F47" s="73">
        <f t="shared" si="3"/>
        <v>466.379785428865</v>
      </c>
      <c r="G47" s="73">
        <f t="shared" si="3"/>
        <v>242.4302506517371</v>
      </c>
      <c r="H47" s="73">
        <f t="shared" si="3"/>
        <v>3576.2215558373996</v>
      </c>
      <c r="I47" s="73">
        <f t="shared" si="3"/>
        <v>1191.8181453620027</v>
      </c>
      <c r="J47" s="73">
        <f t="shared" si="3"/>
        <v>876.5952103965267</v>
      </c>
      <c r="K47" s="73">
        <f t="shared" si="3"/>
        <v>49.97787240952545</v>
      </c>
      <c r="L47" s="73">
        <f t="shared" si="3"/>
        <v>4.082357053977523</v>
      </c>
      <c r="M47" s="73">
        <f t="shared" si="3"/>
        <v>0.8711259720708356</v>
      </c>
      <c r="N47" s="73">
        <f t="shared" si="3"/>
        <v>0.7561948947630209</v>
      </c>
      <c r="O47" s="105">
        <f>IF(COUNT(C47:N47)=0,"",MAX(C47:N47))</f>
        <v>3576.2215558373996</v>
      </c>
      <c r="P47" s="85"/>
      <c r="Q47" s="44"/>
    </row>
    <row r="48" spans="2:17" ht="21.75">
      <c r="B48" s="54" t="s">
        <v>32</v>
      </c>
      <c r="C48" s="73">
        <f>IF(COUNT(C11:C43)=0,"",MIN(C11:C43))</f>
        <v>1.6481678220345817</v>
      </c>
      <c r="D48" s="73">
        <f aca="true" t="shared" si="4" ref="D48:N48">IF(COUNT(D11:D43)=0,"",MIN(D11:D43))</f>
        <v>0.6397455143615475</v>
      </c>
      <c r="E48" s="73">
        <f t="shared" si="4"/>
        <v>0.11221568409042919</v>
      </c>
      <c r="F48" s="73">
        <f t="shared" si="4"/>
        <v>0.6397455143615475</v>
      </c>
      <c r="G48" s="73">
        <f t="shared" si="4"/>
        <v>0.6397455143615475</v>
      </c>
      <c r="H48" s="73">
        <f t="shared" si="4"/>
        <v>33.61807279152654</v>
      </c>
      <c r="I48" s="73">
        <f t="shared" si="4"/>
        <v>165.0128056822773</v>
      </c>
      <c r="J48" s="73">
        <f t="shared" si="4"/>
        <v>37.81094225638633</v>
      </c>
      <c r="K48" s="73">
        <f t="shared" si="4"/>
        <v>0.6397455143615475</v>
      </c>
      <c r="L48" s="73">
        <f t="shared" si="4"/>
        <v>0.6397455143615475</v>
      </c>
      <c r="M48" s="73">
        <f t="shared" si="4"/>
        <v>0.0592763531143029</v>
      </c>
      <c r="N48" s="73">
        <f t="shared" si="4"/>
        <v>0.024898628474602467</v>
      </c>
      <c r="O48" s="105">
        <f>IF(COUNT(C48:N48)=0,"",MIN(C48:N48))</f>
        <v>0.024898628474602467</v>
      </c>
      <c r="P48" s="85"/>
      <c r="Q48" s="44"/>
    </row>
  </sheetData>
  <sheetProtection/>
  <mergeCells count="51">
    <mergeCell ref="A1:B1"/>
    <mergeCell ref="C1:J1"/>
    <mergeCell ref="M1:N1"/>
    <mergeCell ref="A2:B2"/>
    <mergeCell ref="C2:G2"/>
    <mergeCell ref="C3:G3"/>
    <mergeCell ref="M3:N3"/>
    <mergeCell ref="C4:G4"/>
    <mergeCell ref="K4:L4"/>
    <mergeCell ref="N4:O4"/>
    <mergeCell ref="J5:K5"/>
    <mergeCell ref="H6:I6"/>
    <mergeCell ref="B7:O7"/>
    <mergeCell ref="O9:P9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7:P47"/>
    <mergeCell ref="O48:P48"/>
    <mergeCell ref="O40:P40"/>
    <mergeCell ref="O41:P41"/>
    <mergeCell ref="O42:P42"/>
    <mergeCell ref="O43:P43"/>
    <mergeCell ref="O45:P45"/>
    <mergeCell ref="O46:P46"/>
  </mergeCells>
  <printOptions/>
  <pageMargins left="0.7874015748031497" right="0.2755905511811024" top="0.7480314960629921" bottom="0.7480314960629921" header="0.31496062992125984" footer="0.31496062992125984"/>
  <pageSetup orientation="portrait" paperSize="9" scale="65" r:id="rId3"/>
  <headerFooter alignWithMargins="0">
    <oddHeader>&amp;R&amp;"Angsana New,ตัวหนา"&amp;16 23&amp;"Cordia New,ธรรมดา"&amp;14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PC-CM.Com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Crazy Danger</dc:creator>
  <cp:keywords/>
  <dc:description/>
  <cp:lastModifiedBy>Powernet</cp:lastModifiedBy>
  <cp:lastPrinted>2022-06-02T07:11:40Z</cp:lastPrinted>
  <dcterms:created xsi:type="dcterms:W3CDTF">2008-07-21T01:50:58Z</dcterms:created>
  <dcterms:modified xsi:type="dcterms:W3CDTF">2024-06-14T04:11:33Z</dcterms:modified>
  <cp:category/>
  <cp:version/>
  <cp:contentType/>
  <cp:contentStatus/>
</cp:coreProperties>
</file>