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Return  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<sst xmlns="http://schemas.openxmlformats.org/spreadsheetml/2006/main" count="50" uniqueCount="25">
  <si>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</si>
  <si>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</si>
  <si>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</si>
  <si>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</si>
  <si>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</si>
  <si>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</si>
  <si>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</si>
  <si>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</si>
  <si>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</si>
  <si>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</si>
  <si>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</si>
  <si>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</si>
  <si>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</si>
  <si>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</si>
  <si>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</si>
  <si>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</si>
  <si>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</si>
  <si>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</si>
  <si>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</si>
  <si>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</si>
  <si>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</si>
  <si>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</si>
  <si>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</si>
  <si>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P.71A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</si>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</sst>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\ด\ด\ด"/>
    <numFmt numFmtId="209" formatCode="0.000"/>
    <numFmt numFmtId="210" formatCode="d\ mmm"/>
    <numFmt numFmtId="211" formatCode="0.000_)"/>
  </numFmts>
  <fonts count="58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name val="AngsanaUPC"/>
      <family val="0"/>
    </font>
    <font>
      <sz val="14"/>
      <color indexed="10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02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0" xfId="55" applyFont="1" applyBorder="1">
      <alignment/>
      <protection/>
    </xf>
    <xf numFmtId="202" fontId="6" fillId="0" borderId="0" xfId="55" applyNumberFormat="1" applyFont="1" applyBorder="1" applyAlignment="1">
      <alignment horizontal="right"/>
      <protection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57" fillId="0" borderId="33" xfId="55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P.71A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สันป่าตอง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P.71A'!$D$36:$O$36</c:f>
              <c:numCache/>
            </c:numRef>
          </c:xVal>
          <c:yVal>
            <c:numRef>
              <c:f>'Return  P.71A'!$D$37:$O$37</c:f>
              <c:numCache/>
            </c:numRef>
          </c:yVal>
          <c:smooth val="0"/>
        </c:ser>
        <c:axId val="17240072"/>
        <c:axId val="20942921"/>
      </c:scatterChart>
      <c:valAx>
        <c:axId val="1724007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942921"/>
        <c:crossesAt val="100"/>
        <c:crossBetween val="midCat"/>
        <c:dispUnits/>
        <c:majorUnit val="10"/>
      </c:valAx>
      <c:valAx>
        <c:axId val="20942921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240072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40">
      <selection activeCell="J54" sqref="J5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90" t="s">
        <v>23</v>
      </c>
      <c r="B3" s="91"/>
      <c r="C3" s="91"/>
      <c r="D3" s="9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COUNT(J41:J54)</f>
        <v>14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3" t="s">
        <v>22</v>
      </c>
      <c r="B4" s="94"/>
      <c r="C4" s="94"/>
      <c r="D4" s="9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AVERAGE(J41:J54)</f>
        <v>162.32571428571427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4" t="s">
        <v>1</v>
      </c>
      <c r="B5" s="85" t="s">
        <v>19</v>
      </c>
      <c r="C5" s="84" t="s">
        <v>1</v>
      </c>
      <c r="D5" s="8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(VAR(J41:J54))</f>
        <v>1765.9586571428629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1">
        <v>2553</v>
      </c>
      <c r="B6" s="86">
        <v>231</v>
      </c>
      <c r="C6" s="82"/>
      <c r="D6" s="83"/>
      <c r="E6" s="1"/>
      <c r="F6" s="2"/>
      <c r="K6" s="4" t="s">
        <v>7</v>
      </c>
      <c r="M6" s="9" t="s">
        <v>0</v>
      </c>
      <c r="T6" s="4" t="s">
        <v>8</v>
      </c>
      <c r="V6" s="10">
        <f>STDEV(J41:J54)</f>
        <v>42.02331087792658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87">
        <v>232.65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87">
        <v>179.75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87">
        <v>162</v>
      </c>
      <c r="C9" s="13"/>
      <c r="D9" s="14"/>
      <c r="E9" s="16"/>
      <c r="F9" s="16"/>
      <c r="U9" s="2" t="s">
        <v>16</v>
      </c>
      <c r="V9" s="17">
        <f>+B80</f>
        <v>0.510045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87">
        <v>85.8</v>
      </c>
      <c r="C10" s="13"/>
      <c r="D10" s="14"/>
      <c r="E10" s="18"/>
      <c r="F10" s="19"/>
      <c r="U10" s="2" t="s">
        <v>17</v>
      </c>
      <c r="V10" s="17">
        <f>+B81</f>
        <v>1.009478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87">
        <v>116.6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87">
        <v>128.17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87">
        <v>197.8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87">
        <v>122.33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87">
        <v>148.62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87">
        <v>173.05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87">
        <v>151.25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2565</v>
      </c>
      <c r="B18" s="87">
        <v>186.2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2566</v>
      </c>
      <c r="B19" s="96">
        <v>157.34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6"/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6"/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2"/>
      <c r="B37" s="52"/>
      <c r="C37" s="56" t="s">
        <v>2</v>
      </c>
      <c r="D37" s="57">
        <f aca="true" t="shared" si="1" ref="D37:O37">ROUND((((-LN(-LN(1-1/D36)))+$B$83*$B$84)/$B$83),2)</f>
        <v>156.35</v>
      </c>
      <c r="E37" s="56">
        <f t="shared" si="1"/>
        <v>178.67</v>
      </c>
      <c r="F37" s="58">
        <f t="shared" si="1"/>
        <v>192.96</v>
      </c>
      <c r="G37" s="58">
        <f t="shared" si="1"/>
        <v>203.53</v>
      </c>
      <c r="H37" s="58">
        <f t="shared" si="1"/>
        <v>211.94</v>
      </c>
      <c r="I37" s="58">
        <f t="shared" si="1"/>
        <v>234.77</v>
      </c>
      <c r="J37" s="58">
        <f t="shared" si="1"/>
        <v>264.74</v>
      </c>
      <c r="K37" s="58">
        <f t="shared" si="1"/>
        <v>274.24</v>
      </c>
      <c r="L37" s="58">
        <f t="shared" si="1"/>
        <v>303.53</v>
      </c>
      <c r="M37" s="58">
        <f t="shared" si="1"/>
        <v>332.59</v>
      </c>
      <c r="N37" s="58">
        <f t="shared" si="1"/>
        <v>361.55</v>
      </c>
      <c r="O37" s="58">
        <f t="shared" si="1"/>
        <v>399.76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21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2"/>
      <c r="C41" s="52"/>
      <c r="D41" s="52"/>
      <c r="E41" s="19"/>
      <c r="G41" s="66" t="s">
        <v>20</v>
      </c>
      <c r="I41" s="22">
        <v>2553</v>
      </c>
      <c r="J41" s="21">
        <v>231</v>
      </c>
      <c r="K41" s="22"/>
      <c r="S41" s="22"/>
      <c r="Y41" s="6"/>
      <c r="Z41" s="6"/>
      <c r="AA41" s="6"/>
      <c r="AB41" s="6"/>
    </row>
    <row r="42" spans="1:28" ht="21.75">
      <c r="A42" s="20"/>
      <c r="B42" s="50"/>
      <c r="C42" s="50"/>
      <c r="D42" s="50"/>
      <c r="E42" s="1"/>
      <c r="I42" s="22">
        <v>2554</v>
      </c>
      <c r="J42" s="21">
        <v>232.65</v>
      </c>
      <c r="K42" s="22"/>
      <c r="S42" s="22"/>
      <c r="Y42" s="6"/>
      <c r="Z42" s="6"/>
      <c r="AA42" s="6"/>
      <c r="AB42" s="6"/>
    </row>
    <row r="43" spans="1:28" ht="21.75">
      <c r="A43" s="20"/>
      <c r="B43" s="67"/>
      <c r="C43" s="67"/>
      <c r="D43" s="67"/>
      <c r="E43" s="1"/>
      <c r="I43" s="22">
        <v>2555</v>
      </c>
      <c r="J43" s="21">
        <v>179.75</v>
      </c>
      <c r="K43" s="22"/>
      <c r="S43" s="22"/>
      <c r="Y43" s="6"/>
      <c r="Z43" s="6"/>
      <c r="AA43" s="6"/>
      <c r="AB43" s="6"/>
    </row>
    <row r="44" spans="1:28" ht="21.75">
      <c r="A44" s="20"/>
      <c r="B44" s="50"/>
      <c r="C44" s="50"/>
      <c r="D44" s="50"/>
      <c r="E44" s="1"/>
      <c r="I44" s="22">
        <v>2556</v>
      </c>
      <c r="J44" s="21">
        <v>162</v>
      </c>
      <c r="K44" s="22"/>
      <c r="S44" s="22"/>
      <c r="Y44" s="6"/>
      <c r="Z44" s="6"/>
      <c r="AA44" s="6"/>
      <c r="AB44" s="6"/>
    </row>
    <row r="45" spans="1:28" ht="21.75">
      <c r="A45" s="20"/>
      <c r="B45" s="50"/>
      <c r="C45" s="50"/>
      <c r="D45" s="50"/>
      <c r="E45" s="68"/>
      <c r="I45" s="22">
        <v>2557</v>
      </c>
      <c r="J45" s="21">
        <v>85.8</v>
      </c>
      <c r="K45" s="22"/>
      <c r="S45" s="22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2">
        <v>2558</v>
      </c>
      <c r="J46" s="21">
        <v>116.6</v>
      </c>
      <c r="K46" s="22"/>
      <c r="S46" s="22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2">
        <v>2559</v>
      </c>
      <c r="J47" s="21">
        <v>128.17</v>
      </c>
      <c r="K47" s="22"/>
      <c r="S47" s="22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2">
        <v>2560</v>
      </c>
      <c r="J48" s="21">
        <v>197.8</v>
      </c>
      <c r="K48" s="22"/>
      <c r="S48" s="22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2">
        <v>2561</v>
      </c>
      <c r="J49" s="21">
        <v>122.33</v>
      </c>
      <c r="K49" s="22"/>
      <c r="S49" s="22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2">
        <v>2562</v>
      </c>
      <c r="J50" s="21">
        <v>148.62</v>
      </c>
      <c r="K50" s="22"/>
      <c r="S50" s="22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2">
        <v>2563</v>
      </c>
      <c r="J51" s="21">
        <v>173.05</v>
      </c>
      <c r="K51" s="22"/>
      <c r="S51" s="22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2">
        <v>2564</v>
      </c>
      <c r="J52" s="21">
        <v>151.25</v>
      </c>
      <c r="K52" s="22"/>
      <c r="S52" s="22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22">
        <v>2565</v>
      </c>
      <c r="J53" s="21">
        <v>186.2</v>
      </c>
      <c r="K53" s="22"/>
      <c r="S53" s="22"/>
      <c r="Y53" s="6"/>
      <c r="Z53" s="6"/>
      <c r="AA53" s="6"/>
      <c r="AB53" s="6"/>
    </row>
    <row r="54" spans="1:28" ht="24">
      <c r="A54" s="69"/>
      <c r="B54" s="68"/>
      <c r="C54" s="68"/>
      <c r="D54" s="68"/>
      <c r="E54" s="68"/>
      <c r="H54" s="22"/>
      <c r="I54" s="88">
        <v>2566</v>
      </c>
      <c r="J54" s="89">
        <v>157.34</v>
      </c>
      <c r="K54" s="22"/>
      <c r="L54" s="22"/>
      <c r="S54" s="22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71"/>
      <c r="J55" s="21"/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/>
      <c r="J56" s="21"/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71"/>
      <c r="J57" s="22"/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71"/>
      <c r="J58" s="22"/>
      <c r="K58" s="22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1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/>
      <c r="J61" s="22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/>
      <c r="J62" s="22"/>
      <c r="K62" s="22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22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51"/>
      <c r="H64" s="51"/>
      <c r="I64" s="22"/>
      <c r="J64" s="76"/>
      <c r="K64" s="77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8">
        <f>IF($A$79&gt;=6,VLOOKUP($F$78,$X$3:$AC$38,$A$79-4),VLOOKUP($A$78,$X$3:$AC$38,$A$79+1))</f>
        <v>0.510045</v>
      </c>
      <c r="C80" s="78"/>
      <c r="D80" s="78"/>
      <c r="E80" s="78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8">
        <f>IF($A$79&gt;=6,VLOOKUP($F$78,$Y$58:$AD$97,$A$79-4),VLOOKUP($A$78,$Y$58:$AD$97,$A$79+1))</f>
        <v>1.009478</v>
      </c>
      <c r="C81" s="78"/>
      <c r="D81" s="78"/>
      <c r="E81" s="78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9">
        <f>B81/V6</f>
        <v>0.02402185784295841</v>
      </c>
      <c r="C83" s="79"/>
      <c r="D83" s="79"/>
      <c r="E83" s="79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80">
        <f>V4-(B80/B83)</f>
        <v>141.09317668040532</v>
      </c>
      <c r="C84" s="79"/>
      <c r="D84" s="79"/>
      <c r="E84" s="79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2"/>
      <c r="J98" s="22"/>
      <c r="K98" s="22"/>
    </row>
    <row r="99" spans="2:11" ht="21.75">
      <c r="B99" s="1"/>
      <c r="C99" s="1"/>
      <c r="D99" s="1"/>
      <c r="E99" s="1"/>
      <c r="I99" s="22"/>
      <c r="J99" s="22"/>
      <c r="K99" s="22"/>
    </row>
    <row r="100" spans="2:11" ht="21.75">
      <c r="B100" s="1"/>
      <c r="C100" s="1"/>
      <c r="D100" s="1"/>
      <c r="E100" s="1"/>
      <c r="I100" s="22"/>
      <c r="J100" s="22"/>
      <c r="K100" s="22"/>
    </row>
    <row r="101" spans="2:11" ht="21.75">
      <c r="B101" s="1"/>
      <c r="C101" s="1"/>
      <c r="D101" s="1"/>
      <c r="E101" s="1"/>
      <c r="I101" s="22"/>
      <c r="J101" s="22"/>
      <c r="K101" s="22"/>
    </row>
    <row r="102" spans="9:11" ht="21.75">
      <c r="I102" s="22"/>
      <c r="J102" s="22"/>
      <c r="K102" s="22"/>
    </row>
    <row r="103" spans="9:11" ht="21.75">
      <c r="I103" s="22"/>
      <c r="J103" s="22"/>
      <c r="K103" s="22"/>
    </row>
    <row r="104" spans="9:11" ht="21.75">
      <c r="I104" s="22"/>
      <c r="J104" s="22"/>
      <c r="K104" s="22"/>
    </row>
    <row r="105" spans="9:11" ht="21.75">
      <c r="I105" s="22"/>
      <c r="J105" s="22"/>
      <c r="K105" s="22"/>
    </row>
    <row r="106" spans="9:11" ht="21.75">
      <c r="I106" s="22"/>
      <c r="J106" s="22"/>
      <c r="K106" s="22"/>
    </row>
    <row r="107" spans="9:11" ht="21.75">
      <c r="I107" s="22"/>
      <c r="J107" s="22"/>
      <c r="K107" s="22"/>
    </row>
    <row r="108" spans="9:11" ht="21.75">
      <c r="I108" s="22"/>
      <c r="J108" s="22"/>
      <c r="K108" s="22"/>
    </row>
    <row r="109" spans="9:11" ht="21.75">
      <c r="I109" s="22"/>
      <c r="J109" s="22"/>
      <c r="K109" s="22"/>
    </row>
    <row r="110" spans="9:11" ht="21.75">
      <c r="I110" s="22"/>
      <c r="J110" s="22"/>
      <c r="K110" s="22"/>
    </row>
    <row r="111" spans="9:11" ht="21.75">
      <c r="I111" s="22"/>
      <c r="J111" s="22"/>
      <c r="K111" s="22"/>
    </row>
    <row r="112" spans="9:11" ht="21.75">
      <c r="I112" s="22"/>
      <c r="J112" s="22"/>
      <c r="K112" s="22"/>
    </row>
    <row r="113" spans="9:11" ht="21.75">
      <c r="I113" s="22"/>
      <c r="J113" s="22"/>
      <c r="K113" s="22"/>
    </row>
    <row r="114" spans="9:11" ht="21.75">
      <c r="I114" s="22"/>
      <c r="J114" s="22"/>
      <c r="K114" s="22"/>
    </row>
    <row r="115" spans="9:11" ht="21.75">
      <c r="I115" s="22"/>
      <c r="J115" s="22"/>
      <c r="K115" s="22"/>
    </row>
    <row r="116" spans="9:11" ht="21.75">
      <c r="I116" s="22"/>
      <c r="J116" s="22"/>
      <c r="K116" s="22"/>
    </row>
    <row r="117" spans="9:11" ht="21.75">
      <c r="I117" s="22"/>
      <c r="J117" s="22"/>
      <c r="K117" s="22"/>
    </row>
    <row r="118" spans="9:11" ht="21.75">
      <c r="I118" s="22"/>
      <c r="J118" s="22"/>
      <c r="K118" s="22"/>
    </row>
    <row r="119" spans="9:11" ht="21.75">
      <c r="I119" s="22"/>
      <c r="J119" s="22"/>
      <c r="K119" s="22"/>
    </row>
    <row r="120" spans="9:11" ht="21.75">
      <c r="I120" s="22"/>
      <c r="J120" s="22"/>
      <c r="K120" s="22"/>
    </row>
    <row r="121" spans="9:11" ht="21.75">
      <c r="I121" s="22"/>
      <c r="J121" s="22"/>
      <c r="K121" s="22"/>
    </row>
    <row r="122" spans="9:11" ht="21.75">
      <c r="I122" s="22"/>
      <c r="J122" s="22"/>
      <c r="K122" s="22"/>
    </row>
    <row r="123" spans="9:11" ht="21.75">
      <c r="I123" s="22"/>
      <c r="J123" s="22"/>
      <c r="K123" s="22"/>
    </row>
    <row r="124" spans="9:11" ht="21.75">
      <c r="I124" s="22"/>
      <c r="J124" s="22"/>
      <c r="K124" s="22"/>
    </row>
    <row r="125" spans="9:11" ht="21.75">
      <c r="I125" s="22"/>
      <c r="J125" s="22"/>
      <c r="K125" s="22"/>
    </row>
    <row r="126" spans="9:11" ht="21.75">
      <c r="I126" s="22"/>
      <c r="J126" s="22"/>
      <c r="K126" s="22"/>
    </row>
    <row r="127" spans="9:11" ht="21.75">
      <c r="I127" s="22"/>
      <c r="J127" s="22"/>
      <c r="K127" s="22"/>
    </row>
    <row r="128" spans="9:11" ht="21.75">
      <c r="I128" s="22"/>
      <c r="J128" s="22"/>
      <c r="K128" s="22"/>
    </row>
    <row r="129" spans="9:11" ht="21.75">
      <c r="I129" s="22"/>
      <c r="J129" s="22"/>
      <c r="K129" s="22"/>
    </row>
    <row r="130" spans="9:11" ht="21.75">
      <c r="I130" s="22"/>
      <c r="J130" s="22"/>
      <c r="K130" s="22"/>
    </row>
    <row r="131" spans="9:11" ht="21.75">
      <c r="I131" s="22"/>
      <c r="J131" s="22"/>
      <c r="K131" s="22"/>
    </row>
    <row r="132" spans="9:11" ht="21.75">
      <c r="I132" s="22"/>
      <c r="J132" s="22"/>
      <c r="K132" s="22"/>
    </row>
    <row r="133" spans="9:11" ht="21.75">
      <c r="I133" s="22"/>
      <c r="J133" s="22"/>
      <c r="K133" s="22"/>
    </row>
    <row r="134" spans="9:11" ht="21.75">
      <c r="I134" s="22"/>
      <c r="J134" s="22"/>
      <c r="K134" s="22"/>
    </row>
    <row r="135" spans="9:11" ht="21.75">
      <c r="I135" s="22"/>
      <c r="J135" s="22"/>
      <c r="K135" s="22"/>
    </row>
    <row r="136" spans="9:11" ht="21.75">
      <c r="I136" s="22"/>
      <c r="J136" s="22"/>
      <c r="K136" s="22"/>
    </row>
    <row r="137" spans="9:11" ht="21.75">
      <c r="I137" s="22"/>
      <c r="J137" s="22"/>
      <c r="K137" s="22"/>
    </row>
    <row r="138" spans="9:11" ht="21.75">
      <c r="I138" s="22"/>
      <c r="J138" s="22"/>
      <c r="K138" s="22"/>
    </row>
    <row r="139" spans="9:11" ht="21.75">
      <c r="I139" s="22"/>
      <c r="J139" s="22"/>
      <c r="K139" s="22"/>
    </row>
    <row r="140" spans="9:11" ht="21.75">
      <c r="I140" s="22"/>
      <c r="J140" s="22"/>
      <c r="K140" s="22"/>
    </row>
    <row r="141" spans="9:11" ht="21.75">
      <c r="I141" s="22"/>
      <c r="J141" s="22"/>
      <c r="K141" s="22"/>
    </row>
    <row r="142" spans="9:11" ht="21.75">
      <c r="I142" s="22"/>
      <c r="J142" s="22"/>
      <c r="K142" s="22"/>
    </row>
    <row r="143" spans="9:11" ht="21.75">
      <c r="I143" s="22"/>
      <c r="J143" s="22"/>
      <c r="K143" s="22"/>
    </row>
    <row r="144" spans="9:11" ht="21.75">
      <c r="I144" s="22"/>
      <c r="J144" s="22"/>
      <c r="K144" s="22"/>
    </row>
    <row r="145" spans="9:11" ht="21.75">
      <c r="I145" s="22"/>
      <c r="J145" s="22"/>
      <c r="K145" s="22"/>
    </row>
    <row r="146" spans="9:11" ht="21.75">
      <c r="I146" s="22"/>
      <c r="J146" s="22"/>
      <c r="K146" s="22"/>
    </row>
    <row r="147" spans="9:11" ht="21.75">
      <c r="I147" s="22"/>
      <c r="J147" s="22"/>
      <c r="K147" s="22"/>
    </row>
    <row r="148" spans="9:11" ht="21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2024-06-24T04:41:00Z</dcterms:modified>
  <cp:category/>
  <cp:version/>
  <cp:contentType/>
  <cp:contentStatus/>
</cp:coreProperties>
</file>