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0" windowWidth="14955" windowHeight="7680" activeTab="0"/>
  </bookViews>
  <sheets>
    <sheet name="P67" sheetId="1" r:id="rId1"/>
    <sheet name="เฉลี่ย5ปี" sheetId="2" r:id="rId2"/>
  </sheets>
  <definedNames>
    <definedName name="_xlnm.Print_Area" localSheetId="0">'P67'!$A$1:$N$33</definedName>
  </definedNames>
  <calcPr fullCalcOnLoad="1"/>
</workbook>
</file>

<file path=xl/sharedStrings.xml><?xml version="1.0" encoding="utf-8"?>
<sst xmlns="http://schemas.openxmlformats.org/spreadsheetml/2006/main" count="51" uniqueCount="31">
  <si>
    <t>ปริมาณตะกอนรายเดือน - ตัน</t>
  </si>
  <si>
    <t>ปริมาณตะกอน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</si>
  <si>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</si>
  <si>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</si>
  <si>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</si>
  <si>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</si>
  <si>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</si>
  <si>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</si>
  <si>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</si>
  <si>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</si>
  <si>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</si>
  <si>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</si>
  <si>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</si>
  <si>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</si>
  <si>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</si>
  <si>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</si>
  <si>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</si>
  <si>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สูงสุด</t>
  </si>
  <si>
    <t>เฉลี่ย</t>
  </si>
  <si>
    <t>ต่ำสุด</t>
  </si>
  <si>
    <t>Sediment  Yield  :</t>
  </si>
  <si>
    <t>ปริมาณตะกอนรายปีเฉลี่ย</t>
  </si>
  <si>
    <t>=</t>
  </si>
  <si>
    <t>D.A.</t>
  </si>
  <si>
    <t>เฉลี่ยตะกอน5ปี</t>
  </si>
  <si>
    <t>ตัน/ตร.กม.</t>
  </si>
  <si>
    <t>ตัน</t>
  </si>
  <si>
    <t>แม่น้ำปิง สถานี P.67  บ้านแม่แต อ.สันทราย จ.เชียงใหม่</t>
  </si>
  <si>
    <t>แม่น้ำปิง สถานี P.67 บ้านแม่แต อ.สันทราย จ.เชียงใหม่</t>
  </si>
  <si>
    <t>พื้นที่รับน้ำ 5,323 ตร.กม.</t>
  </si>
  <si>
    <r>
      <t>หมายเหตุ</t>
    </r>
    <r>
      <rPr>
        <sz val="12"/>
        <rFont val="TH SarabunPSK"/>
        <family val="2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</si>
</sst>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0_)"/>
    <numFmt numFmtId="210" formatCode="0_)"/>
    <numFmt numFmtId="211" formatCode="0.0"/>
    <numFmt numFmtId="212" formatCode="0.000"/>
    <numFmt numFmtId="213" formatCode="0.0000"/>
    <numFmt numFmtId="214" formatCode="#,##0.0"/>
    <numFmt numFmtId="215" formatCode="\ ด\.ด\."/>
    <numFmt numFmtId="216" formatCode="\ ด\.ด\.\ "/>
    <numFmt numFmtId="217" formatCode="_(* #,##0.0_);_(* \(#,##0.0\);_(* &quot;-&quot;??_);_(@_)"/>
    <numFmt numFmtId="218" formatCode="_(* #,##0_);_(* \(#,##0\);_(* &quot;-&quot;??_);_(@_)"/>
    <numFmt numFmtId="219" formatCode="#,##0.000"/>
    <numFmt numFmtId="220" formatCode="_(* #,##0.000_);_(* \(#,##0.000\);_(* &quot;-&quot;??_);_(@_)"/>
  </numFmts>
  <fonts count="48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u val="single"/>
      <sz val="12"/>
      <name val="TH SarabunPSK"/>
      <family val="2"/>
    </font>
    <font>
      <u val="single"/>
      <sz val="12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43" applyFont="1">
      <alignment/>
      <protection/>
    </xf>
    <xf numFmtId="211" fontId="5" fillId="0" borderId="0" xfId="43" applyNumberFormat="1" applyFont="1">
      <alignment/>
      <protection/>
    </xf>
    <xf numFmtId="0" fontId="5" fillId="0" borderId="0" xfId="0" applyFont="1" applyAlignment="1">
      <alignment/>
    </xf>
    <xf numFmtId="1" fontId="8" fillId="0" borderId="0" xfId="43" applyNumberFormat="1" applyFont="1">
      <alignment/>
      <protection/>
    </xf>
    <xf numFmtId="211" fontId="8" fillId="0" borderId="0" xfId="43" applyNumberFormat="1" applyFont="1">
      <alignment/>
      <protection/>
    </xf>
    <xf numFmtId="3" fontId="8" fillId="0" borderId="0" xfId="43" applyNumberFormat="1" applyFont="1" applyAlignment="1">
      <alignment horizontal="center"/>
      <protection/>
    </xf>
    <xf numFmtId="2" fontId="8" fillId="0" borderId="0" xfId="43" applyNumberFormat="1" applyFont="1" applyAlignment="1">
      <alignment horizontal="center"/>
      <protection/>
    </xf>
    <xf numFmtId="0" fontId="8" fillId="0" borderId="0" xfId="43" applyFont="1" applyAlignment="1">
      <alignment horizontal="center"/>
      <protection/>
    </xf>
    <xf numFmtId="0" fontId="6" fillId="0" borderId="10" xfId="43" applyFont="1" applyBorder="1">
      <alignment/>
      <protection/>
    </xf>
    <xf numFmtId="211" fontId="6" fillId="0" borderId="11" xfId="43" applyNumberFormat="1" applyFont="1" applyBorder="1">
      <alignment/>
      <protection/>
    </xf>
    <xf numFmtId="2" fontId="5" fillId="0" borderId="12" xfId="42" applyNumberFormat="1" applyFont="1" applyBorder="1" applyAlignment="1">
      <alignment horizontal="centerContinuous"/>
      <protection/>
    </xf>
    <xf numFmtId="0" fontId="5" fillId="0" borderId="13" xfId="43" applyFont="1" applyBorder="1" applyAlignment="1">
      <alignment horizontal="center"/>
      <protection/>
    </xf>
    <xf numFmtId="211" fontId="5" fillId="0" borderId="14" xfId="43" applyNumberFormat="1" applyFont="1" applyBorder="1" applyAlignment="1">
      <alignment horizontal="center"/>
      <protection/>
    </xf>
    <xf numFmtId="2" fontId="5" fillId="0" borderId="15" xfId="43" applyNumberFormat="1" applyFont="1" applyBorder="1" applyAlignment="1">
      <alignment horizontal="center"/>
      <protection/>
    </xf>
    <xf numFmtId="0" fontId="6" fillId="0" borderId="16" xfId="43" applyFont="1" applyBorder="1" applyAlignment="1">
      <alignment horizontal="center"/>
      <protection/>
    </xf>
    <xf numFmtId="211" fontId="6" fillId="0" borderId="17" xfId="43" applyNumberFormat="1" applyFont="1" applyBorder="1">
      <alignment/>
      <protection/>
    </xf>
    <xf numFmtId="2" fontId="5" fillId="0" borderId="18" xfId="43" applyNumberFormat="1" applyFont="1" applyBorder="1" applyAlignment="1">
      <alignment horizontal="center"/>
      <protection/>
    </xf>
    <xf numFmtId="0" fontId="5" fillId="0" borderId="13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0" fontId="5" fillId="0" borderId="19" xfId="0" applyFont="1" applyBorder="1" applyAlignment="1">
      <alignment horizontal="right"/>
    </xf>
    <xf numFmtId="4" fontId="5" fillId="0" borderId="2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0" fontId="8" fillId="0" borderId="0" xfId="43" applyFont="1" applyAlignment="1">
      <alignment horizontal="left"/>
      <protection/>
    </xf>
    <xf numFmtId="2" fontId="6" fillId="0" borderId="0" xfId="43" applyNumberFormat="1" applyFont="1" applyAlignment="1">
      <alignment horizontal="centerContinuous"/>
      <protection/>
    </xf>
    <xf numFmtId="211" fontId="10" fillId="0" borderId="0" xfId="43" applyNumberFormat="1" applyFont="1" applyAlignment="1">
      <alignment horizontal="centerContinuous"/>
      <protection/>
    </xf>
    <xf numFmtId="2" fontId="10" fillId="0" borderId="0" xfId="43" applyNumberFormat="1" applyFont="1" applyAlignment="1">
      <alignment horizontal="centerContinuous"/>
      <protection/>
    </xf>
    <xf numFmtId="0" fontId="10" fillId="0" borderId="0" xfId="43" applyFont="1">
      <alignment/>
      <protection/>
    </xf>
    <xf numFmtId="211" fontId="10" fillId="0" borderId="0" xfId="43" applyNumberFormat="1" applyFont="1">
      <alignment/>
      <protection/>
    </xf>
    <xf numFmtId="3" fontId="10" fillId="0" borderId="0" xfId="43" applyNumberFormat="1" applyFont="1">
      <alignment/>
      <protection/>
    </xf>
    <xf numFmtId="1" fontId="10" fillId="0" borderId="0" xfId="43" applyNumberFormat="1" applyFont="1">
      <alignment/>
      <protection/>
    </xf>
    <xf numFmtId="0" fontId="9" fillId="0" borderId="22" xfId="43" applyFont="1" applyBorder="1">
      <alignment/>
      <protection/>
    </xf>
    <xf numFmtId="211" fontId="9" fillId="0" borderId="23" xfId="43" applyNumberFormat="1" applyFont="1" applyBorder="1">
      <alignment/>
      <protection/>
    </xf>
    <xf numFmtId="2" fontId="10" fillId="0" borderId="24" xfId="42" applyNumberFormat="1" applyFont="1" applyBorder="1" applyAlignment="1">
      <alignment horizontal="centerContinuous"/>
      <protection/>
    </xf>
    <xf numFmtId="0" fontId="10" fillId="0" borderId="25" xfId="43" applyFont="1" applyBorder="1" applyAlignment="1">
      <alignment horizontal="center"/>
      <protection/>
    </xf>
    <xf numFmtId="211" fontId="10" fillId="0" borderId="26" xfId="43" applyNumberFormat="1" applyFont="1" applyBorder="1" applyAlignment="1">
      <alignment horizontal="center"/>
      <protection/>
    </xf>
    <xf numFmtId="2" fontId="10" fillId="0" borderId="27" xfId="43" applyNumberFormat="1" applyFont="1" applyBorder="1" applyAlignment="1">
      <alignment horizontal="center"/>
      <protection/>
    </xf>
    <xf numFmtId="0" fontId="9" fillId="0" borderId="28" xfId="43" applyFont="1" applyBorder="1" applyAlignment="1">
      <alignment horizontal="center"/>
      <protection/>
    </xf>
    <xf numFmtId="211" fontId="9" fillId="0" borderId="29" xfId="43" applyNumberFormat="1" applyFont="1" applyBorder="1">
      <alignment/>
      <protection/>
    </xf>
    <xf numFmtId="2" fontId="10" fillId="0" borderId="30" xfId="43" applyNumberFormat="1" applyFont="1" applyBorder="1" applyAlignment="1">
      <alignment horizontal="center"/>
      <protection/>
    </xf>
    <xf numFmtId="1" fontId="10" fillId="0" borderId="25" xfId="43" applyNumberFormat="1" applyFont="1" applyBorder="1" applyAlignment="1">
      <alignment horizontal="center"/>
      <protection/>
    </xf>
    <xf numFmtId="4" fontId="10" fillId="0" borderId="26" xfId="43" applyNumberFormat="1" applyFont="1" applyBorder="1" applyAlignment="1">
      <alignment horizontal="right"/>
      <protection/>
    </xf>
    <xf numFmtId="4" fontId="10" fillId="0" borderId="27" xfId="43" applyNumberFormat="1" applyFont="1" applyBorder="1" applyAlignment="1">
      <alignment horizontal="right"/>
      <protection/>
    </xf>
    <xf numFmtId="2" fontId="10" fillId="0" borderId="0" xfId="43" applyNumberFormat="1" applyFont="1">
      <alignment/>
      <protection/>
    </xf>
    <xf numFmtId="4" fontId="10" fillId="0" borderId="26" xfId="43" applyNumberFormat="1" applyFont="1" applyBorder="1">
      <alignment/>
      <protection/>
    </xf>
    <xf numFmtId="4" fontId="10" fillId="0" borderId="0" xfId="43" applyNumberFormat="1" applyFont="1">
      <alignment/>
      <protection/>
    </xf>
    <xf numFmtId="210" fontId="10" fillId="0" borderId="31" xfId="43" applyNumberFormat="1" applyFont="1" applyBorder="1" applyAlignment="1" applyProtection="1">
      <alignment horizontal="center"/>
      <protection/>
    </xf>
    <xf numFmtId="4" fontId="10" fillId="0" borderId="32" xfId="43" applyNumberFormat="1" applyFont="1" applyBorder="1" applyProtection="1">
      <alignment/>
      <protection/>
    </xf>
    <xf numFmtId="4" fontId="10" fillId="0" borderId="33" xfId="43" applyNumberFormat="1" applyFont="1" applyBorder="1" applyProtection="1">
      <alignment/>
      <protection/>
    </xf>
    <xf numFmtId="1" fontId="10" fillId="0" borderId="34" xfId="43" applyNumberFormat="1" applyFont="1" applyBorder="1" applyAlignment="1">
      <alignment horizontal="center"/>
      <protection/>
    </xf>
    <xf numFmtId="211" fontId="10" fillId="0" borderId="35" xfId="43" applyNumberFormat="1" applyFont="1" applyBorder="1">
      <alignment/>
      <protection/>
    </xf>
    <xf numFmtId="2" fontId="10" fillId="0" borderId="36" xfId="43" applyNumberFormat="1" applyFont="1" applyBorder="1">
      <alignment/>
      <protection/>
    </xf>
    <xf numFmtId="0" fontId="10" fillId="0" borderId="34" xfId="43" applyFont="1" applyBorder="1">
      <alignment/>
      <protection/>
    </xf>
    <xf numFmtId="211" fontId="9" fillId="0" borderId="0" xfId="43" applyNumberFormat="1" applyFont="1" applyBorder="1" applyAlignment="1">
      <alignment horizontal="left"/>
      <protection/>
    </xf>
    <xf numFmtId="2" fontId="10" fillId="0" borderId="0" xfId="43" applyNumberFormat="1" applyFont="1" applyBorder="1" applyAlignment="1">
      <alignment horizontal="center"/>
      <protection/>
    </xf>
    <xf numFmtId="211" fontId="10" fillId="0" borderId="0" xfId="43" applyNumberFormat="1" applyFont="1" applyBorder="1">
      <alignment/>
      <protection/>
    </xf>
    <xf numFmtId="0" fontId="10" fillId="0" borderId="37" xfId="43" applyFont="1" applyBorder="1">
      <alignment/>
      <protection/>
    </xf>
    <xf numFmtId="211" fontId="10" fillId="0" borderId="38" xfId="43" applyNumberFormat="1" applyFont="1" applyBorder="1">
      <alignment/>
      <protection/>
    </xf>
    <xf numFmtId="211" fontId="11" fillId="0" borderId="38" xfId="43" applyNumberFormat="1" applyFont="1" applyBorder="1" applyAlignment="1">
      <alignment horizontal="left"/>
      <protection/>
    </xf>
    <xf numFmtId="211" fontId="12" fillId="0" borderId="38" xfId="43" applyNumberFormat="1" applyFont="1" applyBorder="1">
      <alignment/>
      <protection/>
    </xf>
    <xf numFmtId="2" fontId="10" fillId="0" borderId="39" xfId="43" applyNumberFormat="1" applyFont="1" applyBorder="1">
      <alignment/>
      <protection/>
    </xf>
    <xf numFmtId="3" fontId="10" fillId="0" borderId="0" xfId="43" applyNumberFormat="1" applyFont="1" applyBorder="1" applyAlignment="1">
      <alignment horizontal="right"/>
      <protection/>
    </xf>
    <xf numFmtId="211" fontId="13" fillId="0" borderId="0" xfId="43" applyNumberFormat="1" applyFont="1" applyBorder="1" applyAlignment="1">
      <alignment horizontal="center"/>
      <protection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211" fontId="10" fillId="0" borderId="0" xfId="43" applyNumberFormat="1" applyFont="1" applyAlignment="1">
      <alignment/>
      <protection/>
    </xf>
    <xf numFmtId="0" fontId="10" fillId="0" borderId="0" xfId="43" applyFont="1" applyAlignment="1">
      <alignment/>
      <protection/>
    </xf>
    <xf numFmtId="2" fontId="10" fillId="0" borderId="0" xfId="43" applyNumberFormat="1" applyFont="1" applyAlignment="1">
      <alignment horizontal="right"/>
      <protection/>
    </xf>
    <xf numFmtId="211" fontId="10" fillId="0" borderId="0" xfId="43" applyNumberFormat="1" applyFont="1" applyBorder="1" applyAlignment="1">
      <alignment horizontal="center"/>
      <protection/>
    </xf>
    <xf numFmtId="211" fontId="10" fillId="0" borderId="36" xfId="43" applyNumberFormat="1" applyFont="1" applyBorder="1" applyAlignment="1">
      <alignment horizontal="center"/>
      <protection/>
    </xf>
    <xf numFmtId="211" fontId="10" fillId="0" borderId="0" xfId="43" applyNumberFormat="1" applyFont="1" applyBorder="1" applyAlignment="1">
      <alignment horizontal="center"/>
      <protection/>
    </xf>
    <xf numFmtId="3" fontId="10" fillId="0" borderId="0" xfId="43" applyNumberFormat="1" applyFont="1" applyBorder="1" applyAlignment="1">
      <alignment horizontal="center"/>
      <protection/>
    </xf>
    <xf numFmtId="0" fontId="10" fillId="0" borderId="0" xfId="43" applyFont="1" applyBorder="1" applyAlignment="1">
      <alignment horizontal="right"/>
      <protection/>
    </xf>
    <xf numFmtId="0" fontId="7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sed" xfId="42"/>
    <cellStyle name="ปกติ_SEDP4A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30</xdr:row>
      <xdr:rowOff>0</xdr:rowOff>
    </xdr:from>
    <xdr:to>
      <xdr:col>7</xdr:col>
      <xdr:colOff>276225</xdr:colOff>
      <xdr:row>30</xdr:row>
      <xdr:rowOff>0</xdr:rowOff>
    </xdr:to>
    <xdr:sp>
      <xdr:nvSpPr>
        <xdr:cNvPr id="1" name="Line 1"/>
        <xdr:cNvSpPr>
          <a:spLocks/>
        </xdr:cNvSpPr>
      </xdr:nvSpPr>
      <xdr:spPr>
        <a:xfrm>
          <a:off x="2038350" y="79914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9</xdr:col>
      <xdr:colOff>9525</xdr:colOff>
      <xdr:row>30</xdr:row>
      <xdr:rowOff>0</xdr:rowOff>
    </xdr:from>
    <xdr:to>
      <xdr:col>10</xdr:col>
      <xdr:colOff>447675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>
          <a:off x="4724400" y="79914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P12" sqref="P12"/>
    </sheetView>
  </sheetViews>
  <sheetFormatPr defaultColWidth="9.00390625" defaultRowHeight="20.25"/>
  <cols>
    <col min="1" max="1" width="3.875" style="28" customWidth="1"/>
    <col min="2" max="3" width="6.875" style="29" customWidth="1"/>
    <col min="4" max="4" width="7.125" style="29" customWidth="1"/>
    <col min="5" max="5" width="6.875" style="29" customWidth="1"/>
    <col min="6" max="8" width="7.75390625" style="29" customWidth="1"/>
    <col min="9" max="9" width="7.00390625" style="29" customWidth="1"/>
    <col min="10" max="13" width="6.00390625" style="29" customWidth="1"/>
    <col min="14" max="14" width="13.125" style="44" customWidth="1"/>
    <col min="15" max="16384" width="9.00390625" style="28" customWidth="1"/>
  </cols>
  <sheetData>
    <row r="1" spans="1:14" ht="2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2:14" s="64" customFormat="1" ht="20.25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7" ht="26.25" customHeight="1">
      <c r="A3" s="66" t="s">
        <v>27</v>
      </c>
      <c r="B3" s="67"/>
      <c r="C3" s="66"/>
      <c r="D3" s="66"/>
      <c r="E3" s="66"/>
      <c r="F3" s="66"/>
      <c r="G3" s="66"/>
      <c r="H3" s="66"/>
      <c r="I3" s="66"/>
      <c r="J3" s="66"/>
      <c r="K3" s="66"/>
      <c r="L3" s="73" t="s">
        <v>29</v>
      </c>
      <c r="M3" s="73"/>
      <c r="N3" s="73"/>
      <c r="Q3" s="30">
        <v>5323</v>
      </c>
    </row>
    <row r="4" spans="2:14" ht="26.25" customHeight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23.25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 t="s">
        <v>1</v>
      </c>
    </row>
    <row r="6" spans="1:14" ht="23.25" customHeight="1">
      <c r="A6" s="35" t="s">
        <v>2</v>
      </c>
      <c r="B6" s="36" t="s">
        <v>3</v>
      </c>
      <c r="C6" s="36" t="s">
        <v>4</v>
      </c>
      <c r="D6" s="36" t="s">
        <v>5</v>
      </c>
      <c r="E6" s="36" t="s">
        <v>6</v>
      </c>
      <c r="F6" s="36" t="s">
        <v>7</v>
      </c>
      <c r="G6" s="36" t="s">
        <v>8</v>
      </c>
      <c r="H6" s="36" t="s">
        <v>9</v>
      </c>
      <c r="I6" s="36" t="s">
        <v>10</v>
      </c>
      <c r="J6" s="36" t="s">
        <v>11</v>
      </c>
      <c r="K6" s="36" t="s">
        <v>12</v>
      </c>
      <c r="L6" s="36" t="s">
        <v>13</v>
      </c>
      <c r="M6" s="36" t="s">
        <v>14</v>
      </c>
      <c r="N6" s="37" t="s">
        <v>15</v>
      </c>
    </row>
    <row r="7" spans="1:14" ht="23.25" customHeight="1">
      <c r="A7" s="38" t="s">
        <v>16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40" t="s">
        <v>26</v>
      </c>
    </row>
    <row r="8" spans="1:14" s="44" customFormat="1" ht="20.25" customHeight="1">
      <c r="A8" s="41">
        <v>2550</v>
      </c>
      <c r="B8" s="42">
        <v>7744.526615123081</v>
      </c>
      <c r="C8" s="42">
        <v>26327.727107966133</v>
      </c>
      <c r="D8" s="42">
        <v>28745.979724478646</v>
      </c>
      <c r="E8" s="42">
        <v>10071.027337502836</v>
      </c>
      <c r="F8" s="42">
        <v>16846.44540163118</v>
      </c>
      <c r="G8" s="42">
        <v>26429.86921378329</v>
      </c>
      <c r="H8" s="42">
        <v>22106.891106238636</v>
      </c>
      <c r="I8" s="42">
        <v>15960.882052285078</v>
      </c>
      <c r="J8" s="42">
        <v>7266.87813653055</v>
      </c>
      <c r="K8" s="42">
        <v>3097.5017386730524</v>
      </c>
      <c r="L8" s="42">
        <v>3689.4573822304687</v>
      </c>
      <c r="M8" s="42">
        <v>3362.949088368809</v>
      </c>
      <c r="N8" s="43">
        <f>SUM(B8:M8)</f>
        <v>171650.13490481174</v>
      </c>
    </row>
    <row r="9" spans="1:14" s="44" customFormat="1" ht="20.25" customHeight="1">
      <c r="A9" s="41">
        <v>2551</v>
      </c>
      <c r="B9" s="42">
        <v>22365</v>
      </c>
      <c r="C9" s="42">
        <v>20173</v>
      </c>
      <c r="D9" s="42">
        <v>10471</v>
      </c>
      <c r="E9" s="42">
        <v>9001</v>
      </c>
      <c r="F9" s="42">
        <v>36409</v>
      </c>
      <c r="G9" s="42">
        <v>64174</v>
      </c>
      <c r="H9" s="42">
        <v>35279</v>
      </c>
      <c r="I9" s="42">
        <v>23413</v>
      </c>
      <c r="J9" s="42">
        <v>746</v>
      </c>
      <c r="K9" s="42">
        <v>2087</v>
      </c>
      <c r="L9" s="42">
        <v>1349</v>
      </c>
      <c r="M9" s="42">
        <v>2224</v>
      </c>
      <c r="N9" s="43">
        <f aca="true" t="shared" si="0" ref="N9:N24">SUM(B9:M9)</f>
        <v>227691</v>
      </c>
    </row>
    <row r="10" spans="1:14" s="44" customFormat="1" ht="20.25" customHeight="1">
      <c r="A10" s="41">
        <v>2552</v>
      </c>
      <c r="B10" s="42">
        <v>9308</v>
      </c>
      <c r="C10" s="42">
        <v>10206</v>
      </c>
      <c r="D10" s="42">
        <v>11483</v>
      </c>
      <c r="E10" s="42">
        <v>9606</v>
      </c>
      <c r="F10" s="42">
        <v>13668</v>
      </c>
      <c r="G10" s="42">
        <v>44748</v>
      </c>
      <c r="H10" s="42">
        <v>16104</v>
      </c>
      <c r="I10" s="42">
        <v>6104</v>
      </c>
      <c r="J10" s="42">
        <v>2314</v>
      </c>
      <c r="K10" s="42">
        <v>391</v>
      </c>
      <c r="L10" s="42">
        <v>488</v>
      </c>
      <c r="M10" s="42">
        <v>2170</v>
      </c>
      <c r="N10" s="43">
        <f t="shared" si="0"/>
        <v>126590</v>
      </c>
    </row>
    <row r="11" spans="1:14" s="44" customFormat="1" ht="20.25" customHeight="1">
      <c r="A11" s="41">
        <v>2553</v>
      </c>
      <c r="B11" s="42">
        <v>7200.24297102722</v>
      </c>
      <c r="C11" s="42">
        <v>4786.48161992458</v>
      </c>
      <c r="D11" s="42">
        <v>4782.044240985821</v>
      </c>
      <c r="E11" s="42">
        <v>9132.96972959103</v>
      </c>
      <c r="F11" s="42">
        <v>76678.5175765443</v>
      </c>
      <c r="G11" s="42">
        <v>142677.054704118</v>
      </c>
      <c r="H11" s="42">
        <v>48943.2149350774</v>
      </c>
      <c r="I11" s="42">
        <v>19750.244839394</v>
      </c>
      <c r="J11" s="42">
        <v>4847.24483383339</v>
      </c>
      <c r="K11" s="42">
        <v>2726.05018264974</v>
      </c>
      <c r="L11" s="42">
        <v>1218.9944742562</v>
      </c>
      <c r="M11" s="45">
        <v>4259.46355118735</v>
      </c>
      <c r="N11" s="43">
        <f t="shared" si="0"/>
        <v>327002.523658589</v>
      </c>
    </row>
    <row r="12" spans="1:14" s="44" customFormat="1" ht="20.25" customHeight="1">
      <c r="A12" s="41">
        <v>2554</v>
      </c>
      <c r="B12" s="42">
        <v>13038.650488393552</v>
      </c>
      <c r="C12" s="42">
        <v>45661.98936388442</v>
      </c>
      <c r="D12" s="42">
        <v>31526.40533950941</v>
      </c>
      <c r="E12" s="42">
        <v>43119.39720671631</v>
      </c>
      <c r="F12" s="42">
        <v>230816.84514112322</v>
      </c>
      <c r="G12" s="42">
        <v>319326.2177718221</v>
      </c>
      <c r="H12" s="42">
        <v>171138.3925206786</v>
      </c>
      <c r="I12" s="42">
        <v>28803.87960588505</v>
      </c>
      <c r="J12" s="42">
        <v>8119.6438415871</v>
      </c>
      <c r="K12" s="42">
        <v>3339.9616983140413</v>
      </c>
      <c r="L12" s="42">
        <v>4605.853694294016</v>
      </c>
      <c r="M12" s="42">
        <v>3087.829865336071</v>
      </c>
      <c r="N12" s="43">
        <f t="shared" si="0"/>
        <v>902585.0665375439</v>
      </c>
    </row>
    <row r="13" spans="1:14" s="44" customFormat="1" ht="20.25" customHeight="1">
      <c r="A13" s="41">
        <v>2555</v>
      </c>
      <c r="B13" s="42">
        <v>4039.0942550804184</v>
      </c>
      <c r="C13" s="42">
        <v>8180.495723383845</v>
      </c>
      <c r="D13" s="42">
        <v>6477.8722332871685</v>
      </c>
      <c r="E13" s="42">
        <v>4042.230597642294</v>
      </c>
      <c r="F13" s="42">
        <v>12088.9575200048</v>
      </c>
      <c r="G13" s="42">
        <v>95567.90158194446</v>
      </c>
      <c r="H13" s="42">
        <v>5850.785641860627</v>
      </c>
      <c r="I13" s="42">
        <v>3822.699664102495</v>
      </c>
      <c r="J13" s="42">
        <v>988.0504927429231</v>
      </c>
      <c r="K13" s="42">
        <v>362.6546091978823</v>
      </c>
      <c r="L13" s="42">
        <v>738.9138125365397</v>
      </c>
      <c r="M13" s="42">
        <v>406.54250119326684</v>
      </c>
      <c r="N13" s="43">
        <f t="shared" si="0"/>
        <v>142566.19863297674</v>
      </c>
    </row>
    <row r="14" spans="1:14" s="44" customFormat="1" ht="20.25" customHeight="1">
      <c r="A14" s="41">
        <v>2556</v>
      </c>
      <c r="B14" s="42">
        <v>295.6976517615585</v>
      </c>
      <c r="C14" s="42">
        <v>225.53943341737494</v>
      </c>
      <c r="D14" s="42">
        <v>178.03053264935335</v>
      </c>
      <c r="E14" s="42">
        <v>424.45357025812535</v>
      </c>
      <c r="F14" s="42">
        <v>30227.83382023111</v>
      </c>
      <c r="G14" s="42">
        <v>54982.77647094252</v>
      </c>
      <c r="H14" s="42">
        <v>50572.48340862384</v>
      </c>
      <c r="I14" s="42">
        <v>8615.284744949236</v>
      </c>
      <c r="J14" s="42">
        <v>2372.705648150555</v>
      </c>
      <c r="K14" s="42">
        <v>720.553637903454</v>
      </c>
      <c r="L14" s="42">
        <v>791.6040756999695</v>
      </c>
      <c r="M14" s="42">
        <v>799.5501359842732</v>
      </c>
      <c r="N14" s="43">
        <f t="shared" si="0"/>
        <v>150206.51313057134</v>
      </c>
    </row>
    <row r="15" spans="1:14" s="44" customFormat="1" ht="20.25" customHeight="1">
      <c r="A15" s="41">
        <v>2557</v>
      </c>
      <c r="B15" s="42">
        <v>1983.3797451896028</v>
      </c>
      <c r="C15" s="42">
        <v>3371.965234449239</v>
      </c>
      <c r="D15" s="42">
        <v>2407.146745331611</v>
      </c>
      <c r="E15" s="42">
        <v>6805.366674538262</v>
      </c>
      <c r="F15" s="42">
        <v>17609.27431905935</v>
      </c>
      <c r="G15" s="42">
        <v>26256.971454627434</v>
      </c>
      <c r="H15" s="42">
        <v>3779.34901401046</v>
      </c>
      <c r="I15" s="42">
        <v>2397.3343278947323</v>
      </c>
      <c r="J15" s="42">
        <v>711.6630172738079</v>
      </c>
      <c r="K15" s="42">
        <v>495.98410875307326</v>
      </c>
      <c r="L15" s="42">
        <v>509.86926988580274</v>
      </c>
      <c r="M15" s="42">
        <v>423.1938049583042</v>
      </c>
      <c r="N15" s="43">
        <f t="shared" si="0"/>
        <v>66751.4977159717</v>
      </c>
    </row>
    <row r="16" spans="1:15" s="44" customFormat="1" ht="20.25" customHeight="1">
      <c r="A16" s="41">
        <v>2558</v>
      </c>
      <c r="B16" s="42">
        <v>1077.38780579418</v>
      </c>
      <c r="C16" s="42">
        <v>1365.1079859530662</v>
      </c>
      <c r="D16" s="42">
        <v>1091.3561678270257</v>
      </c>
      <c r="E16" s="42">
        <v>1039.37250979494</v>
      </c>
      <c r="F16" s="42">
        <v>4708.71527138731</v>
      </c>
      <c r="G16" s="42">
        <v>1802.1630837508571</v>
      </c>
      <c r="H16" s="42">
        <v>513.5464001101527</v>
      </c>
      <c r="I16" s="42">
        <v>779.1891569704045</v>
      </c>
      <c r="J16" s="42">
        <v>225.2820494878029</v>
      </c>
      <c r="K16" s="42">
        <v>320.1050987539236</v>
      </c>
      <c r="L16" s="42">
        <v>150.80118986208407</v>
      </c>
      <c r="M16" s="42">
        <v>169.48351097794153</v>
      </c>
      <c r="N16" s="43">
        <f t="shared" si="0"/>
        <v>13242.51023066969</v>
      </c>
      <c r="O16" s="46"/>
    </row>
    <row r="17" spans="1:15" s="44" customFormat="1" ht="20.25" customHeight="1">
      <c r="A17" s="41">
        <v>2559</v>
      </c>
      <c r="B17" s="42">
        <v>688.3395644135323</v>
      </c>
      <c r="C17" s="42">
        <v>353.68281608819706</v>
      </c>
      <c r="D17" s="42">
        <v>1800.792344964442</v>
      </c>
      <c r="E17" s="42">
        <v>5628.82487623141</v>
      </c>
      <c r="F17" s="42">
        <v>23295.852989200917</v>
      </c>
      <c r="G17" s="42">
        <v>35764.87532632275</v>
      </c>
      <c r="H17" s="42">
        <v>7796.045779860561</v>
      </c>
      <c r="I17" s="42">
        <v>21391.063795939262</v>
      </c>
      <c r="J17" s="42">
        <v>991.4695700878257</v>
      </c>
      <c r="K17" s="42">
        <v>280.2353202478646</v>
      </c>
      <c r="L17" s="42">
        <v>345.43279919648415</v>
      </c>
      <c r="M17" s="42">
        <v>983.3464692634481</v>
      </c>
      <c r="N17" s="43">
        <f t="shared" si="0"/>
        <v>99319.96165181669</v>
      </c>
      <c r="O17" s="31"/>
    </row>
    <row r="18" spans="1:14" s="44" customFormat="1" ht="20.25" customHeight="1">
      <c r="A18" s="41">
        <v>2560</v>
      </c>
      <c r="B18" s="42">
        <v>1339.718053526583</v>
      </c>
      <c r="C18" s="42">
        <v>4720.72960431636</v>
      </c>
      <c r="D18" s="42">
        <v>2788.7337434618944</v>
      </c>
      <c r="E18" s="42">
        <v>47663.48269779225</v>
      </c>
      <c r="F18" s="42">
        <v>12691.533776699753</v>
      </c>
      <c r="G18" s="42">
        <v>35533.09699102864</v>
      </c>
      <c r="H18" s="42">
        <v>84752.81292622646</v>
      </c>
      <c r="I18" s="42">
        <v>17431.742312612732</v>
      </c>
      <c r="J18" s="42">
        <v>3360.1566220164304</v>
      </c>
      <c r="K18" s="42">
        <v>1049.6207621107096</v>
      </c>
      <c r="L18" s="42">
        <v>991.2179367034904</v>
      </c>
      <c r="M18" s="42">
        <v>1793.1843778760629</v>
      </c>
      <c r="N18" s="43">
        <f t="shared" si="0"/>
        <v>214116.02980437136</v>
      </c>
    </row>
    <row r="19" spans="1:14" s="44" customFormat="1" ht="20.25" customHeight="1">
      <c r="A19" s="41">
        <v>2561</v>
      </c>
      <c r="B19" s="42">
        <v>2749.3472373339505</v>
      </c>
      <c r="C19" s="42">
        <v>8149.072243720236</v>
      </c>
      <c r="D19" s="42">
        <v>18321.910757537353</v>
      </c>
      <c r="E19" s="42">
        <v>6760.37018416226</v>
      </c>
      <c r="F19" s="42">
        <v>61973.61073548062</v>
      </c>
      <c r="G19" s="42">
        <v>19920.409738768438</v>
      </c>
      <c r="H19" s="42">
        <v>122486.04545048861</v>
      </c>
      <c r="I19" s="42">
        <v>8737.626862898536</v>
      </c>
      <c r="J19" s="42">
        <v>1947.6298338957636</v>
      </c>
      <c r="K19" s="42">
        <v>539.1616856867861</v>
      </c>
      <c r="L19" s="42">
        <v>283.91557285125725</v>
      </c>
      <c r="M19" s="42">
        <v>784.0527065670997</v>
      </c>
      <c r="N19" s="43">
        <f t="shared" si="0"/>
        <v>252653.15300939092</v>
      </c>
    </row>
    <row r="20" spans="1:14" s="44" customFormat="1" ht="20.25" customHeight="1">
      <c r="A20" s="41">
        <v>2562</v>
      </c>
      <c r="B20" s="42">
        <v>1305.2670787973525</v>
      </c>
      <c r="C20" s="42">
        <v>778.9427408740836</v>
      </c>
      <c r="D20" s="42">
        <v>622.6325926538286</v>
      </c>
      <c r="E20" s="42">
        <v>293.8452150222569</v>
      </c>
      <c r="F20" s="42">
        <v>11920.54032874371</v>
      </c>
      <c r="G20" s="42">
        <v>8066.295598888433</v>
      </c>
      <c r="H20" s="42">
        <v>543.7185565748881</v>
      </c>
      <c r="I20" s="42">
        <v>344.49328533421277</v>
      </c>
      <c r="J20" s="42">
        <v>65.42334889887232</v>
      </c>
      <c r="K20" s="42">
        <v>149.56925533148922</v>
      </c>
      <c r="L20" s="42">
        <v>287.0471505531286</v>
      </c>
      <c r="M20" s="42">
        <v>611.9138030913324</v>
      </c>
      <c r="N20" s="43">
        <f t="shared" si="0"/>
        <v>24989.688954763584</v>
      </c>
    </row>
    <row r="21" spans="1:14" s="44" customFormat="1" ht="20.25" customHeight="1">
      <c r="A21" s="41">
        <v>2563</v>
      </c>
      <c r="B21" s="42">
        <v>1340.9177637553078</v>
      </c>
      <c r="C21" s="42">
        <v>763.3030905096231</v>
      </c>
      <c r="D21" s="42">
        <v>742.3956566504551</v>
      </c>
      <c r="E21" s="42">
        <v>1490.1898852475128</v>
      </c>
      <c r="F21" s="42">
        <v>31170.216992442343</v>
      </c>
      <c r="G21" s="42">
        <v>7548.578990001897</v>
      </c>
      <c r="H21" s="42">
        <v>2475.886029478924</v>
      </c>
      <c r="I21" s="42">
        <v>1618.427833444084</v>
      </c>
      <c r="J21" s="42">
        <v>168.82752539595532</v>
      </c>
      <c r="K21" s="42">
        <v>288.5290089271448</v>
      </c>
      <c r="L21" s="42">
        <v>347.640179672302</v>
      </c>
      <c r="M21" s="42">
        <v>861.6361506549598</v>
      </c>
      <c r="N21" s="43">
        <f t="shared" si="0"/>
        <v>48816.549106180515</v>
      </c>
    </row>
    <row r="22" spans="1:15" s="44" customFormat="1" ht="20.25" customHeight="1">
      <c r="A22" s="41">
        <v>2564</v>
      </c>
      <c r="B22" s="42">
        <v>214.86269656717502</v>
      </c>
      <c r="C22" s="42">
        <v>236.3125555514894</v>
      </c>
      <c r="D22" s="42">
        <v>325.609491247661</v>
      </c>
      <c r="E22" s="42">
        <v>668.9848494261411</v>
      </c>
      <c r="F22" s="42">
        <v>491.3653320319106</v>
      </c>
      <c r="G22" s="42">
        <v>2642.9502805441657</v>
      </c>
      <c r="H22" s="42">
        <v>2298.6289068803185</v>
      </c>
      <c r="I22" s="42">
        <v>1203.214478344128</v>
      </c>
      <c r="J22" s="42">
        <v>48.62688708778423</v>
      </c>
      <c r="K22" s="42">
        <v>78.37195134689092</v>
      </c>
      <c r="L22" s="42">
        <v>86.31987403138794</v>
      </c>
      <c r="M22" s="42">
        <v>141.34347317786214</v>
      </c>
      <c r="N22" s="43">
        <f t="shared" si="0"/>
        <v>8436.590776236913</v>
      </c>
      <c r="O22" s="68"/>
    </row>
    <row r="23" spans="1:15" s="44" customFormat="1" ht="20.25" customHeight="1">
      <c r="A23" s="41">
        <v>2565</v>
      </c>
      <c r="B23" s="42">
        <v>485.649611615558</v>
      </c>
      <c r="C23" s="42">
        <v>27904.044865556294</v>
      </c>
      <c r="D23" s="42">
        <v>595.5106170177551</v>
      </c>
      <c r="E23" s="42">
        <v>6587.64100183631</v>
      </c>
      <c r="F23" s="42">
        <v>183033.19611170882</v>
      </c>
      <c r="G23" s="42">
        <v>248163.07585435026</v>
      </c>
      <c r="H23" s="42">
        <v>241542.36771467648</v>
      </c>
      <c r="I23" s="42">
        <v>19916.085006529258</v>
      </c>
      <c r="J23" s="42">
        <v>4604.174698333473</v>
      </c>
      <c r="K23" s="42">
        <v>4019.781788036952</v>
      </c>
      <c r="L23" s="42">
        <v>4181.8719341610595</v>
      </c>
      <c r="M23" s="42">
        <v>4912.37783855514</v>
      </c>
      <c r="N23" s="43">
        <f t="shared" si="0"/>
        <v>745945.7770423774</v>
      </c>
      <c r="O23" s="68"/>
    </row>
    <row r="24" spans="1:15" s="44" customFormat="1" ht="20.25" customHeight="1">
      <c r="A24" s="41">
        <v>2566</v>
      </c>
      <c r="B24" s="42">
        <v>4112.712560111348</v>
      </c>
      <c r="C24" s="42">
        <v>5644.428274911757</v>
      </c>
      <c r="D24" s="42">
        <v>3364.5713178396145</v>
      </c>
      <c r="E24" s="42">
        <v>3595.3304804923105</v>
      </c>
      <c r="F24" s="42">
        <v>12252.976097506158</v>
      </c>
      <c r="G24" s="42">
        <v>113928.15288963214</v>
      </c>
      <c r="H24" s="42">
        <v>257613.04232147912</v>
      </c>
      <c r="I24" s="42">
        <v>58399.69595002733</v>
      </c>
      <c r="J24" s="42">
        <v>2608.117902470432</v>
      </c>
      <c r="K24" s="42">
        <v>1421.5064753470292</v>
      </c>
      <c r="L24" s="42">
        <v>874.6627998676835</v>
      </c>
      <c r="M24" s="42">
        <v>2709.481920366128</v>
      </c>
      <c r="N24" s="43">
        <f t="shared" si="0"/>
        <v>466524.67899005103</v>
      </c>
      <c r="O24" s="68"/>
    </row>
    <row r="25" spans="1:15" s="44" customFormat="1" ht="20.25" customHeight="1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68"/>
    </row>
    <row r="26" spans="1:14" s="44" customFormat="1" ht="20.25" customHeight="1">
      <c r="A26" s="47" t="s">
        <v>17</v>
      </c>
      <c r="B26" s="48">
        <f>+MAX(B8:B25)</f>
        <v>22365</v>
      </c>
      <c r="C26" s="48">
        <f>+MAX(C8:C25)</f>
        <v>45661.98936388442</v>
      </c>
      <c r="D26" s="48">
        <f>+MAX(D8:D25)</f>
        <v>31526.40533950941</v>
      </c>
      <c r="E26" s="48">
        <f>+MAX(E8:E25)</f>
        <v>47663.48269779225</v>
      </c>
      <c r="F26" s="48">
        <f>+MAX(F8:F25)</f>
        <v>230816.84514112322</v>
      </c>
      <c r="G26" s="48">
        <f>+MAX(G8:G25)</f>
        <v>319326.2177718221</v>
      </c>
      <c r="H26" s="48">
        <f>+MAX(H8:H25)</f>
        <v>257613.04232147912</v>
      </c>
      <c r="I26" s="48">
        <f>+MAX(I8:I25)</f>
        <v>58399.69595002733</v>
      </c>
      <c r="J26" s="48">
        <f>+MAX(J8:J25)</f>
        <v>8119.6438415871</v>
      </c>
      <c r="K26" s="48">
        <f>+MAX(K8:K25)</f>
        <v>4019.781788036952</v>
      </c>
      <c r="L26" s="48">
        <f>+MAX(L8:L25)</f>
        <v>4605.853694294016</v>
      </c>
      <c r="M26" s="48">
        <f>+MAX(M8:M25)</f>
        <v>4912.37783855514</v>
      </c>
      <c r="N26" s="49">
        <f>+MAX(N8:N25)</f>
        <v>902585.0665375439</v>
      </c>
    </row>
    <row r="27" spans="1:14" s="44" customFormat="1" ht="20.25" customHeight="1">
      <c r="A27" s="47" t="s">
        <v>18</v>
      </c>
      <c r="B27" s="48">
        <f>+AVERAGE(B8:B25)</f>
        <v>4664.046711675906</v>
      </c>
      <c r="C27" s="48">
        <f>+AVERAGE(C8:C25)</f>
        <v>9932.28368591216</v>
      </c>
      <c r="D27" s="48">
        <f>+AVERAGE(D8:D25)</f>
        <v>7395.587735614237</v>
      </c>
      <c r="E27" s="48">
        <f>+AVERAGE(E8:E25)</f>
        <v>9760.616871544365</v>
      </c>
      <c r="F27" s="48">
        <f>+AVERAGE(F8:F25)</f>
        <v>45640.16949492914</v>
      </c>
      <c r="G27" s="48">
        <f>+AVERAGE(G8:G25)</f>
        <v>73384.25823238386</v>
      </c>
      <c r="H27" s="48">
        <f>+AVERAGE(H8:H25)</f>
        <v>63164.48298307443</v>
      </c>
      <c r="I27" s="48">
        <f>+AVERAGE(I8:I25)</f>
        <v>14040.521406859441</v>
      </c>
      <c r="J27" s="48">
        <f>+AVERAGE(J8:J25)</f>
        <v>2434.4643769289805</v>
      </c>
      <c r="K27" s="48">
        <f>+AVERAGE(K8:K25)</f>
        <v>1256.9169012517666</v>
      </c>
      <c r="L27" s="48">
        <f>+AVERAGE(L8:L25)</f>
        <v>1231.8001262236396</v>
      </c>
      <c r="M27" s="48">
        <f>+AVERAGE(M8:M25)</f>
        <v>1747.079364562238</v>
      </c>
      <c r="N27" s="49">
        <f>SUM(B27:M27)</f>
        <v>234652.22789096017</v>
      </c>
    </row>
    <row r="28" spans="1:14" s="44" customFormat="1" ht="20.25" customHeight="1">
      <c r="A28" s="47" t="s">
        <v>19</v>
      </c>
      <c r="B28" s="48">
        <f>+MIN(B8:B25)</f>
        <v>214.86269656717502</v>
      </c>
      <c r="C28" s="48">
        <f>+MIN(C8:C25)</f>
        <v>225.53943341737494</v>
      </c>
      <c r="D28" s="48">
        <f>+MIN(D8:D25)</f>
        <v>178.03053264935335</v>
      </c>
      <c r="E28" s="48">
        <f>+MIN(E8:E25)</f>
        <v>293.8452150222569</v>
      </c>
      <c r="F28" s="48">
        <f>+MIN(F8:F25)</f>
        <v>491.3653320319106</v>
      </c>
      <c r="G28" s="48">
        <f>+MIN(G8:G25)</f>
        <v>1802.1630837508571</v>
      </c>
      <c r="H28" s="48">
        <f>+MIN(H8:H25)</f>
        <v>513.5464001101527</v>
      </c>
      <c r="I28" s="48">
        <f>+MIN(I8:I25)</f>
        <v>344.49328533421277</v>
      </c>
      <c r="J28" s="48">
        <f>+MIN(J8:J25)</f>
        <v>48.62688708778423</v>
      </c>
      <c r="K28" s="48">
        <f>+MIN(K8:K25)</f>
        <v>78.37195134689092</v>
      </c>
      <c r="L28" s="48">
        <f>+MIN(L8:L25)</f>
        <v>86.31987403138794</v>
      </c>
      <c r="M28" s="48">
        <f>+MIN(M8:M25)</f>
        <v>141.34347317786214</v>
      </c>
      <c r="N28" s="49">
        <f>+MIN(N8:N25)</f>
        <v>8436.590776236913</v>
      </c>
    </row>
    <row r="29" spans="1:14" s="44" customFormat="1" ht="20.25" customHeight="1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2"/>
    </row>
    <row r="30" spans="1:14" s="44" customFormat="1" ht="20.25" customHeight="1">
      <c r="A30" s="53"/>
      <c r="B30" s="54" t="s">
        <v>20</v>
      </c>
      <c r="C30" s="69"/>
      <c r="D30" s="69"/>
      <c r="E30" s="71" t="s">
        <v>21</v>
      </c>
      <c r="F30" s="71"/>
      <c r="G30" s="71"/>
      <c r="H30" s="71"/>
      <c r="I30" s="63" t="s">
        <v>22</v>
      </c>
      <c r="J30" s="72">
        <f>N27</f>
        <v>234652.22789096017</v>
      </c>
      <c r="K30" s="72"/>
      <c r="L30" s="63" t="s">
        <v>22</v>
      </c>
      <c r="M30" s="55">
        <f>J30/J31</f>
        <v>44.08270296655273</v>
      </c>
      <c r="N30" s="70" t="s">
        <v>25</v>
      </c>
    </row>
    <row r="31" spans="1:14" s="44" customFormat="1" ht="20.25" customHeight="1">
      <c r="A31" s="53"/>
      <c r="B31" s="69"/>
      <c r="C31" s="69"/>
      <c r="D31" s="69"/>
      <c r="E31" s="69"/>
      <c r="F31" s="71" t="s">
        <v>23</v>
      </c>
      <c r="G31" s="71"/>
      <c r="H31" s="69"/>
      <c r="I31" s="69"/>
      <c r="J31" s="72">
        <f>Q3</f>
        <v>5323</v>
      </c>
      <c r="K31" s="72"/>
      <c r="L31" s="69"/>
      <c r="M31" s="69"/>
      <c r="N31" s="70"/>
    </row>
    <row r="32" spans="1:14" s="44" customFormat="1" ht="20.25" customHeight="1">
      <c r="A32" s="50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2"/>
    </row>
    <row r="33" spans="1:14" ht="22.5" customHeight="1">
      <c r="A33" s="57"/>
      <c r="B33" s="58"/>
      <c r="C33" s="59" t="s">
        <v>30</v>
      </c>
      <c r="D33" s="60"/>
      <c r="E33" s="58"/>
      <c r="F33" s="58"/>
      <c r="G33" s="58"/>
      <c r="H33" s="58"/>
      <c r="I33" s="58"/>
      <c r="J33" s="58"/>
      <c r="K33" s="58"/>
      <c r="L33" s="58"/>
      <c r="M33" s="58"/>
      <c r="N33" s="61"/>
    </row>
    <row r="34" ht="18.75" customHeight="1"/>
    <row r="35" ht="18.75" customHeight="1"/>
    <row r="36" ht="18.75" customHeight="1"/>
    <row r="37" spans="2:13" ht="18.75" customHeight="1"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</row>
  </sheetData>
  <sheetProtection/>
  <mergeCells count="5">
    <mergeCell ref="E30:H30"/>
    <mergeCell ref="J30:K30"/>
    <mergeCell ref="F31:G31"/>
    <mergeCell ref="J31:K31"/>
    <mergeCell ref="L3:N3"/>
  </mergeCells>
  <printOptions/>
  <pageMargins left="0.8267716535433072" right="0" top="0.9055118110236221" bottom="0.15748031496062992" header="0.5118110236220472" footer="0.03937007874015748"/>
  <pageSetup horizontalDpi="300" verticalDpi="300" orientation="portrait" paperSize="9" scale="95" r:id="rId2"/>
  <headerFooter alignWithMargins="0">
    <oddHeader>&amp;R&amp;"Angsana New,ตัวหนา"&amp;16 18</oddHeader>
  </headerFooter>
  <ignoredErrors>
    <ignoredError sqref="N8:N2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I19" sqref="I19"/>
    </sheetView>
  </sheetViews>
  <sheetFormatPr defaultColWidth="9.00390625" defaultRowHeight="20.25"/>
  <cols>
    <col min="1" max="1" width="9.00390625" style="3" customWidth="1"/>
    <col min="2" max="5" width="9.25390625" style="3" bestFit="1" customWidth="1"/>
    <col min="6" max="8" width="9.875" style="3" bestFit="1" customWidth="1"/>
    <col min="9" max="13" width="9.25390625" style="3" bestFit="1" customWidth="1"/>
    <col min="14" max="14" width="9.875" style="3" bestFit="1" customWidth="1"/>
    <col min="15" max="16384" width="9.00390625" style="3" customWidth="1"/>
  </cols>
  <sheetData>
    <row r="1" spans="1:14" ht="27">
      <c r="A1" s="74" t="s">
        <v>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" customFormat="1" ht="26.25" customHeight="1">
      <c r="A2" s="5" t="s">
        <v>28</v>
      </c>
      <c r="C2" s="5"/>
      <c r="D2" s="5"/>
      <c r="E2" s="5"/>
      <c r="F2" s="5"/>
      <c r="G2" s="5"/>
      <c r="H2" s="5"/>
      <c r="I2" s="5"/>
      <c r="J2" s="2"/>
      <c r="L2" s="24" t="s">
        <v>29</v>
      </c>
      <c r="M2" s="6"/>
      <c r="N2" s="7"/>
    </row>
    <row r="3" spans="1:14" s="1" customFormat="1" ht="26.2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2"/>
      <c r="L3" s="5"/>
      <c r="M3" s="5"/>
      <c r="N3" s="8"/>
    </row>
    <row r="4" spans="1:14" s="1" customFormat="1" ht="23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 t="s">
        <v>1</v>
      </c>
    </row>
    <row r="5" spans="1:14" s="1" customFormat="1" ht="23.25" customHeight="1">
      <c r="A5" s="12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3" t="s">
        <v>13</v>
      </c>
      <c r="M5" s="13" t="s">
        <v>14</v>
      </c>
      <c r="N5" s="14" t="s">
        <v>15</v>
      </c>
    </row>
    <row r="6" spans="1:14" s="1" customFormat="1" ht="23.25" customHeight="1">
      <c r="A6" s="15" t="s">
        <v>16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 t="s">
        <v>26</v>
      </c>
    </row>
    <row r="7" spans="1:14" ht="21">
      <c r="A7" s="18">
        <v>2555</v>
      </c>
      <c r="B7" s="19">
        <v>4039.0942550804184</v>
      </c>
      <c r="C7" s="19">
        <v>8180.495723383845</v>
      </c>
      <c r="D7" s="19">
        <v>6477.8722332871685</v>
      </c>
      <c r="E7" s="19">
        <v>4042.230597642294</v>
      </c>
      <c r="F7" s="19">
        <v>12088.9575200048</v>
      </c>
      <c r="G7" s="19">
        <v>95567.90158194446</v>
      </c>
      <c r="H7" s="19">
        <v>5850.785641860627</v>
      </c>
      <c r="I7" s="19">
        <v>3822.699664102495</v>
      </c>
      <c r="J7" s="19">
        <v>988.0504927429231</v>
      </c>
      <c r="K7" s="19">
        <v>362.6546091978823</v>
      </c>
      <c r="L7" s="19">
        <v>738.9138125365397</v>
      </c>
      <c r="M7" s="19">
        <v>406.54250119326684</v>
      </c>
      <c r="N7" s="20">
        <v>142566.19863297674</v>
      </c>
    </row>
    <row r="8" spans="1:14" ht="21">
      <c r="A8" s="18">
        <v>2556</v>
      </c>
      <c r="B8" s="19">
        <v>295.6976517615585</v>
      </c>
      <c r="C8" s="19">
        <v>225.53943341737494</v>
      </c>
      <c r="D8" s="19">
        <v>178.03053264935335</v>
      </c>
      <c r="E8" s="19">
        <v>424.45357025812535</v>
      </c>
      <c r="F8" s="19">
        <v>30227.83382023111</v>
      </c>
      <c r="G8" s="19">
        <v>54982.77647094252</v>
      </c>
      <c r="H8" s="19">
        <v>50572.48340862384</v>
      </c>
      <c r="I8" s="19">
        <v>8615.284744949236</v>
      </c>
      <c r="J8" s="19">
        <v>2372.705648150555</v>
      </c>
      <c r="K8" s="19">
        <v>720.553637903454</v>
      </c>
      <c r="L8" s="19">
        <v>791.6040756999695</v>
      </c>
      <c r="M8" s="19">
        <v>799.5501359842732</v>
      </c>
      <c r="N8" s="20">
        <v>150206.51313057134</v>
      </c>
    </row>
    <row r="9" spans="1:14" ht="21">
      <c r="A9" s="18">
        <v>2557</v>
      </c>
      <c r="B9" s="19">
        <v>1983.3797451896028</v>
      </c>
      <c r="C9" s="19">
        <v>3371.965234449239</v>
      </c>
      <c r="D9" s="19">
        <v>2407.146745331611</v>
      </c>
      <c r="E9" s="19">
        <v>6805.366674538262</v>
      </c>
      <c r="F9" s="19">
        <v>17609.27431905935</v>
      </c>
      <c r="G9" s="19">
        <v>26256.971454627434</v>
      </c>
      <c r="H9" s="19">
        <v>3779.34901401046</v>
      </c>
      <c r="I9" s="19">
        <v>2397.3343278947323</v>
      </c>
      <c r="J9" s="19">
        <v>711.6630172738079</v>
      </c>
      <c r="K9" s="19">
        <v>495.98410875307326</v>
      </c>
      <c r="L9" s="19">
        <v>509.86926988580274</v>
      </c>
      <c r="M9" s="19">
        <v>423.1938049583042</v>
      </c>
      <c r="N9" s="20">
        <v>66751.4977159717</v>
      </c>
    </row>
    <row r="10" spans="1:14" ht="21">
      <c r="A10" s="18">
        <v>2558</v>
      </c>
      <c r="B10" s="19">
        <v>1077.38780579418</v>
      </c>
      <c r="C10" s="19">
        <v>1365.1079859530662</v>
      </c>
      <c r="D10" s="19">
        <v>1091.3561678270257</v>
      </c>
      <c r="E10" s="19">
        <v>1039.37250979494</v>
      </c>
      <c r="F10" s="19">
        <v>4708.71527138731</v>
      </c>
      <c r="G10" s="19">
        <v>1802.1630837508571</v>
      </c>
      <c r="H10" s="19">
        <v>513.5464001101527</v>
      </c>
      <c r="I10" s="19">
        <v>779.1891569704045</v>
      </c>
      <c r="J10" s="19">
        <v>225.2820494878029</v>
      </c>
      <c r="K10" s="19">
        <v>320.1050987539236</v>
      </c>
      <c r="L10" s="19">
        <v>150.80118986208407</v>
      </c>
      <c r="M10" s="19">
        <v>169.48351097794153</v>
      </c>
      <c r="N10" s="20">
        <v>13242.51023066969</v>
      </c>
    </row>
    <row r="11" spans="1:14" ht="21">
      <c r="A11" s="18">
        <v>2559</v>
      </c>
      <c r="B11" s="19">
        <v>688.3395644135323</v>
      </c>
      <c r="C11" s="19">
        <v>353.68281608819706</v>
      </c>
      <c r="D11" s="19">
        <v>1800.792344964442</v>
      </c>
      <c r="E11" s="19">
        <v>5628.82487623141</v>
      </c>
      <c r="F11" s="19">
        <v>23295.852989200917</v>
      </c>
      <c r="G11" s="19">
        <v>35764.87532632275</v>
      </c>
      <c r="H11" s="19">
        <v>7796.045779860561</v>
      </c>
      <c r="I11" s="19">
        <v>21391.063795939262</v>
      </c>
      <c r="J11" s="19">
        <v>991.4695700878257</v>
      </c>
      <c r="K11" s="19">
        <v>280.2353202478646</v>
      </c>
      <c r="L11" s="19">
        <v>345.43279919648415</v>
      </c>
      <c r="M11" s="19">
        <v>983.3464692634481</v>
      </c>
      <c r="N11" s="20">
        <v>99319.96165181669</v>
      </c>
    </row>
    <row r="12" spans="1:14" ht="2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</row>
    <row r="13" spans="1:14" ht="21">
      <c r="A13" s="21" t="s">
        <v>18</v>
      </c>
      <c r="B13" s="22">
        <f>AVERAGE(B7:B11)</f>
        <v>1616.7798044478584</v>
      </c>
      <c r="C13" s="22">
        <f aca="true" t="shared" si="0" ref="C13:M13">AVERAGE(C7:C11)</f>
        <v>2699.3582386583444</v>
      </c>
      <c r="D13" s="22">
        <f t="shared" si="0"/>
        <v>2391.03960481192</v>
      </c>
      <c r="E13" s="22">
        <f t="shared" si="0"/>
        <v>3588.0496456930064</v>
      </c>
      <c r="F13" s="22">
        <f t="shared" si="0"/>
        <v>17586.1267839767</v>
      </c>
      <c r="G13" s="22">
        <f t="shared" si="0"/>
        <v>42874.9375835176</v>
      </c>
      <c r="H13" s="22">
        <f t="shared" si="0"/>
        <v>13702.442048893126</v>
      </c>
      <c r="I13" s="22">
        <f t="shared" si="0"/>
        <v>7401.114337971226</v>
      </c>
      <c r="J13" s="22">
        <f t="shared" si="0"/>
        <v>1057.8341555485829</v>
      </c>
      <c r="K13" s="22">
        <f t="shared" si="0"/>
        <v>435.90655497123953</v>
      </c>
      <c r="L13" s="22">
        <f t="shared" si="0"/>
        <v>507.32422943617604</v>
      </c>
      <c r="M13" s="22">
        <f t="shared" si="0"/>
        <v>556.4232844754467</v>
      </c>
      <c r="N13" s="23">
        <f>SUM(B13:M13)</f>
        <v>94417.33627240123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Powernet</cp:lastModifiedBy>
  <cp:lastPrinted>2022-06-02T06:28:56Z</cp:lastPrinted>
  <dcterms:created xsi:type="dcterms:W3CDTF">2008-07-24T01:38:57Z</dcterms:created>
  <dcterms:modified xsi:type="dcterms:W3CDTF">2024-06-14T03:49:00Z</dcterms:modified>
  <cp:category/>
  <cp:version/>
  <cp:contentType/>
  <cp:contentStatus/>
</cp:coreProperties>
</file>