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67" sheetId="1" r:id="rId1"/>
    <sheet name="P.67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<sst xmlns="http://schemas.openxmlformats.org/spreadsheetml/2006/main" count="56" uniqueCount="31">
  <si>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</si>
  <si>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</si>
  <si>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</si>
  <si>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</si>
  <si>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</si>
  <si>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</si>
  <si>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</si>
  <si>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</si>
  <si>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</si>
  <si>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</si>
  <si>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</si>
  <si>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</si>
  <si>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</si>
  <si>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</si>
  <si>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</si>
  <si>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</si>
  <si>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พื้นที่รับน้ำ   5,323    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</si>
  <si>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</si>
  <si>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</si>
  <si>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</si>
  <si>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</si>
  <si>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</si>
  <si>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</si>
  <si>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</si>
  <si>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</si>
  <si>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</si>
  <si>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</si>
  <si>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</si>
  <si>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ม.(รทก.)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</si>
  <si>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31 เม.ย. ถึง 31 มี.ค. ของปีต่อไป</t>
    </r>
  </si>
  <si>
    <t>ตลิ่งฝั่งซ้าย  321.536  ม.(ร.ท.ก.) ตลิ่งฝั่งขวา  323.306  ม.(ร.ท.ก.) ท้องน้ำ ม.(ร.ท.ก.) ศูนย์เสาระดับน้ำ   315.926 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</si>
</sst>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mmm\-yyyy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bbbb"/>
    <numFmt numFmtId="198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9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179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179" fontId="7" fillId="0" borderId="30" xfId="0" applyNumberFormat="1" applyFont="1" applyBorder="1" applyAlignment="1">
      <alignment horizontal="right"/>
    </xf>
    <xf numFmtId="2" fontId="7" fillId="0" borderId="27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3" borderId="26" xfId="0" applyNumberFormat="1" applyFont="1" applyFill="1" applyBorder="1" applyAlignment="1">
      <alignment horizontal="right"/>
    </xf>
    <xf numFmtId="2" fontId="7" fillId="33" borderId="27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2" fontId="7" fillId="0" borderId="30" xfId="0" applyNumberFormat="1" applyFont="1" applyBorder="1" applyAlignment="1">
      <alignment horizontal="right"/>
    </xf>
    <xf numFmtId="2" fontId="54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>
      <alignment horizontal="right"/>
    </xf>
    <xf numFmtId="2" fontId="7" fillId="35" borderId="31" xfId="0" applyNumberFormat="1" applyFont="1" applyFill="1" applyBorder="1" applyAlignment="1">
      <alignment horizontal="right"/>
    </xf>
    <xf numFmtId="0" fontId="7" fillId="34" borderId="32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80" fontId="7" fillId="35" borderId="33" xfId="0" applyNumberFormat="1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1" fontId="7" fillId="36" borderId="34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>
      <alignment horizontal="right"/>
    </xf>
    <xf numFmtId="2" fontId="7" fillId="35" borderId="34" xfId="0" applyNumberFormat="1" applyFont="1" applyFill="1" applyBorder="1" applyAlignment="1">
      <alignment horizontal="right"/>
    </xf>
    <xf numFmtId="0" fontId="7" fillId="34" borderId="31" xfId="0" applyFont="1" applyFill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1" fontId="7" fillId="36" borderId="31" xfId="0" applyNumberFormat="1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180" fontId="7" fillId="35" borderId="34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2" fontId="7" fillId="34" borderId="19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center"/>
    </xf>
    <xf numFmtId="4" fontId="7" fillId="0" borderId="21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2" fontId="7" fillId="0" borderId="14" xfId="0" applyNumberFormat="1" applyFont="1" applyBorder="1" applyAlignment="1">
      <alignment/>
    </xf>
    <xf numFmtId="178" fontId="13" fillId="0" borderId="14" xfId="0" applyNumberFormat="1" applyFont="1" applyBorder="1" applyAlignment="1">
      <alignment vertical="center"/>
    </xf>
    <xf numFmtId="178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2" fontId="14" fillId="0" borderId="14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2" fontId="7" fillId="0" borderId="35" xfId="0" applyNumberFormat="1" applyFont="1" applyBorder="1" applyAlignment="1">
      <alignment horizontal="right"/>
    </xf>
    <xf numFmtId="1" fontId="10" fillId="36" borderId="10" xfId="0" applyNumberFormat="1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P.67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สันทราย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625"/>
          <c:w val="0.838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'P.67'!$X$5:$X$32</c:f>
              <c:numCache/>
            </c:numRef>
          </c:cat>
          <c:val>
            <c:numRef>
              <c:f>'P.67'!$Y$5:$Y$32</c:f>
              <c:numCache/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117854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P.67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สันทราย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932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'P.67'!$X$5:$X$32</c:f>
              <c:numCache/>
            </c:numRef>
          </c:cat>
          <c:val>
            <c:numRef>
              <c:f>'P.67'!$Z$5:$Z$32</c:f>
              <c:numCache/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243402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PageLayoutView="0" workbookViewId="0" topLeftCell="A28">
      <selection activeCell="T41" sqref="T41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8.16015625" style="11" customWidth="1"/>
    <col min="11" max="11" width="7.16015625" style="6" customWidth="1"/>
    <col min="12" max="12" width="8" style="6" customWidth="1"/>
    <col min="13" max="13" width="8.16015625" style="11" customWidth="1"/>
    <col min="14" max="14" width="8.8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16</v>
      </c>
      <c r="M3" s="16"/>
      <c r="N3" s="13"/>
      <c r="O3" s="13"/>
      <c r="AM3" s="19"/>
      <c r="AN3" s="20"/>
    </row>
    <row r="4" spans="1:40" ht="24.75" customHeight="1">
      <c r="A4" s="21" t="s">
        <v>30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AM4" s="19"/>
      <c r="AN4" s="20"/>
    </row>
    <row r="5" spans="1:40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AM5" s="19"/>
      <c r="AN5" s="20"/>
    </row>
    <row r="6" spans="1:40" ht="18.75">
      <c r="A6" s="36" t="s">
        <v>6</v>
      </c>
      <c r="B6" s="37" t="s">
        <v>7</v>
      </c>
      <c r="C6" s="38"/>
      <c r="D6" s="39"/>
      <c r="E6" s="37" t="s">
        <v>8</v>
      </c>
      <c r="F6" s="40"/>
      <c r="G6" s="39"/>
      <c r="H6" s="37" t="s">
        <v>7</v>
      </c>
      <c r="I6" s="40"/>
      <c r="J6" s="39"/>
      <c r="K6" s="37" t="s">
        <v>8</v>
      </c>
      <c r="L6" s="40"/>
      <c r="M6" s="41"/>
      <c r="N6" s="42" t="s">
        <v>1</v>
      </c>
      <c r="O6" s="37"/>
      <c r="AM6" s="19"/>
      <c r="AN6" s="20"/>
    </row>
    <row r="7" spans="1:40" s="6" customFormat="1" ht="18.75">
      <c r="A7" s="43" t="s">
        <v>9</v>
      </c>
      <c r="B7" s="44" t="s">
        <v>10</v>
      </c>
      <c r="C7" s="44" t="s">
        <v>11</v>
      </c>
      <c r="D7" s="45" t="s">
        <v>12</v>
      </c>
      <c r="E7" s="46" t="s">
        <v>10</v>
      </c>
      <c r="F7" s="44" t="s">
        <v>11</v>
      </c>
      <c r="G7" s="45" t="s">
        <v>12</v>
      </c>
      <c r="H7" s="44" t="s">
        <v>10</v>
      </c>
      <c r="I7" s="46" t="s">
        <v>11</v>
      </c>
      <c r="J7" s="45" t="s">
        <v>12</v>
      </c>
      <c r="K7" s="47" t="s">
        <v>10</v>
      </c>
      <c r="L7" s="47" t="s">
        <v>11</v>
      </c>
      <c r="M7" s="48" t="s">
        <v>12</v>
      </c>
      <c r="N7" s="47" t="s">
        <v>11</v>
      </c>
      <c r="O7" s="47" t="s">
        <v>13</v>
      </c>
      <c r="AM7" s="19"/>
      <c r="AN7" s="20"/>
    </row>
    <row r="8" spans="1:40" ht="18.75">
      <c r="A8" s="49"/>
      <c r="B8" s="50" t="s">
        <v>28</v>
      </c>
      <c r="C8" s="51" t="s">
        <v>14</v>
      </c>
      <c r="D8" s="52"/>
      <c r="E8" s="50" t="s">
        <v>28</v>
      </c>
      <c r="F8" s="51" t="s">
        <v>14</v>
      </c>
      <c r="G8" s="52"/>
      <c r="H8" s="50" t="s">
        <v>28</v>
      </c>
      <c r="I8" s="51" t="s">
        <v>14</v>
      </c>
      <c r="J8" s="53"/>
      <c r="K8" s="50" t="s">
        <v>28</v>
      </c>
      <c r="L8" s="51" t="s">
        <v>14</v>
      </c>
      <c r="M8" s="54"/>
      <c r="N8" s="51" t="s">
        <v>15</v>
      </c>
      <c r="O8" s="50" t="s">
        <v>14</v>
      </c>
      <c r="Q8" s="55" t="s">
        <v>26</v>
      </c>
      <c r="R8" s="55" t="s">
        <v>27</v>
      </c>
      <c r="AM8" s="19"/>
      <c r="AN8" s="20"/>
    </row>
    <row r="9" spans="1:40" ht="18" customHeight="1">
      <c r="A9" s="56">
        <v>2539</v>
      </c>
      <c r="B9" s="57">
        <v>321.23</v>
      </c>
      <c r="C9" s="58">
        <v>324</v>
      </c>
      <c r="D9" s="59">
        <v>36407</v>
      </c>
      <c r="E9" s="60">
        <v>321.15</v>
      </c>
      <c r="F9" s="58">
        <v>310.4</v>
      </c>
      <c r="G9" s="61">
        <v>36407</v>
      </c>
      <c r="H9" s="62">
        <v>317.66</v>
      </c>
      <c r="I9" s="58">
        <v>2.89</v>
      </c>
      <c r="J9" s="59">
        <v>36223</v>
      </c>
      <c r="K9" s="60">
        <v>317.66</v>
      </c>
      <c r="L9" s="58">
        <v>2.89</v>
      </c>
      <c r="M9" s="61">
        <v>36223</v>
      </c>
      <c r="N9" s="106">
        <v>1107.609</v>
      </c>
      <c r="O9" s="63">
        <f>+N9*0.0317097</f>
        <v>35.1219491073</v>
      </c>
      <c r="Q9" s="64">
        <f aca="true" t="shared" si="0" ref="Q9:Q24">B9-$Q$4</f>
        <v>5.3040000000000305</v>
      </c>
      <c r="R9" s="6">
        <f>H9-$Q$4</f>
        <v>1.7340000000000373</v>
      </c>
      <c r="AM9" s="19"/>
      <c r="AN9" s="65"/>
    </row>
    <row r="10" spans="1:40" ht="18" customHeight="1">
      <c r="A10" s="66">
        <v>2540</v>
      </c>
      <c r="B10" s="67">
        <v>320.83</v>
      </c>
      <c r="C10" s="68">
        <v>246</v>
      </c>
      <c r="D10" s="69">
        <v>36432</v>
      </c>
      <c r="E10" s="70">
        <v>320.56</v>
      </c>
      <c r="F10" s="68">
        <v>211.4</v>
      </c>
      <c r="G10" s="71">
        <v>36432</v>
      </c>
      <c r="H10" s="67">
        <v>317.31</v>
      </c>
      <c r="I10" s="68">
        <v>2.56</v>
      </c>
      <c r="J10" s="69">
        <v>36220</v>
      </c>
      <c r="K10" s="70">
        <v>317.25</v>
      </c>
      <c r="L10" s="68">
        <v>2.7</v>
      </c>
      <c r="M10" s="71">
        <v>36216</v>
      </c>
      <c r="N10" s="107">
        <v>690.472</v>
      </c>
      <c r="O10" s="63">
        <f aca="true" t="shared" si="1" ref="O10:O36">+N10*0.0317097</f>
        <v>21.8946599784</v>
      </c>
      <c r="Q10" s="64">
        <f t="shared" si="0"/>
        <v>4.903999999999996</v>
      </c>
      <c r="R10" s="6">
        <f aca="true" t="shared" si="2" ref="R10:R23">H10-$Q$4</f>
        <v>1.3840000000000146</v>
      </c>
      <c r="AM10" s="19"/>
      <c r="AN10" s="20"/>
    </row>
    <row r="11" spans="1:40" ht="18" customHeight="1">
      <c r="A11" s="66">
        <v>2541</v>
      </c>
      <c r="B11" s="67">
        <v>319.28</v>
      </c>
      <c r="C11" s="68">
        <v>111.32</v>
      </c>
      <c r="D11" s="69">
        <v>36411</v>
      </c>
      <c r="E11" s="70">
        <v>319.25</v>
      </c>
      <c r="F11" s="68">
        <v>109.1</v>
      </c>
      <c r="G11" s="71">
        <v>36412</v>
      </c>
      <c r="H11" s="67">
        <v>316.81</v>
      </c>
      <c r="I11" s="68">
        <v>2.19</v>
      </c>
      <c r="J11" s="69">
        <v>36557</v>
      </c>
      <c r="K11" s="70">
        <v>316.81</v>
      </c>
      <c r="L11" s="68">
        <v>2.19</v>
      </c>
      <c r="M11" s="71">
        <v>36195</v>
      </c>
      <c r="N11" s="107">
        <v>338.093</v>
      </c>
      <c r="O11" s="63">
        <f t="shared" si="1"/>
        <v>10.7208276021</v>
      </c>
      <c r="Q11" s="64">
        <f t="shared" si="0"/>
        <v>3.353999999999985</v>
      </c>
      <c r="R11" s="6">
        <f t="shared" si="2"/>
        <v>0.8840000000000146</v>
      </c>
      <c r="AM11" s="19"/>
      <c r="AN11" s="20"/>
    </row>
    <row r="12" spans="1:40" ht="18" customHeight="1">
      <c r="A12" s="66">
        <v>2542</v>
      </c>
      <c r="B12" s="67">
        <v>319.84</v>
      </c>
      <c r="C12" s="68">
        <v>197.5</v>
      </c>
      <c r="D12" s="69">
        <v>37156</v>
      </c>
      <c r="E12" s="70">
        <v>319.76</v>
      </c>
      <c r="F12" s="68">
        <v>187.5</v>
      </c>
      <c r="G12" s="71">
        <v>37156</v>
      </c>
      <c r="H12" s="67">
        <v>316.5</v>
      </c>
      <c r="I12" s="68">
        <v>2.4</v>
      </c>
      <c r="J12" s="69">
        <v>36962</v>
      </c>
      <c r="K12" s="70">
        <v>316.51</v>
      </c>
      <c r="L12" s="68">
        <v>2.56</v>
      </c>
      <c r="M12" s="71">
        <v>36964</v>
      </c>
      <c r="N12" s="107">
        <v>349.11</v>
      </c>
      <c r="O12" s="63">
        <f t="shared" si="1"/>
        <v>11.070173367</v>
      </c>
      <c r="Q12" s="64">
        <f t="shared" si="0"/>
        <v>3.9139999999999873</v>
      </c>
      <c r="R12" s="6">
        <f t="shared" si="2"/>
        <v>0.5740000000000123</v>
      </c>
      <c r="AM12" s="19"/>
      <c r="AN12" s="20"/>
    </row>
    <row r="13" spans="1:40" ht="18" customHeight="1">
      <c r="A13" s="66">
        <v>2543</v>
      </c>
      <c r="B13" s="67">
        <v>318.966</v>
      </c>
      <c r="C13" s="68">
        <v>131.01</v>
      </c>
      <c r="D13" s="69">
        <v>37141</v>
      </c>
      <c r="E13" s="70">
        <v>318.786</v>
      </c>
      <c r="F13" s="68">
        <v>116.77</v>
      </c>
      <c r="G13" s="71">
        <v>37080</v>
      </c>
      <c r="H13" s="67">
        <v>316.13</v>
      </c>
      <c r="I13" s="68">
        <v>1.31</v>
      </c>
      <c r="J13" s="69">
        <v>36956</v>
      </c>
      <c r="K13" s="70">
        <v>316.15</v>
      </c>
      <c r="L13" s="68">
        <v>1.55</v>
      </c>
      <c r="M13" s="71">
        <v>36936</v>
      </c>
      <c r="N13" s="107">
        <v>909.611</v>
      </c>
      <c r="O13" s="63">
        <f t="shared" si="1"/>
        <v>28.8434919267</v>
      </c>
      <c r="Q13" s="64">
        <f t="shared" si="0"/>
        <v>3.0400000000000205</v>
      </c>
      <c r="R13" s="6">
        <f t="shared" si="2"/>
        <v>0.20400000000000773</v>
      </c>
      <c r="AM13" s="19"/>
      <c r="AN13" s="20"/>
    </row>
    <row r="14" spans="1:40" ht="18" customHeight="1">
      <c r="A14" s="66">
        <v>2544</v>
      </c>
      <c r="B14" s="67">
        <v>320.956</v>
      </c>
      <c r="C14" s="72">
        <v>524.4</v>
      </c>
      <c r="D14" s="69">
        <v>37478</v>
      </c>
      <c r="E14" s="70">
        <v>320.74</v>
      </c>
      <c r="F14" s="68">
        <v>420.8</v>
      </c>
      <c r="G14" s="71">
        <v>37481</v>
      </c>
      <c r="H14" s="67">
        <v>316.27</v>
      </c>
      <c r="I14" s="68">
        <v>3.22</v>
      </c>
      <c r="J14" s="69">
        <v>37348</v>
      </c>
      <c r="K14" s="70">
        <v>316.6</v>
      </c>
      <c r="L14" s="68">
        <v>2.4</v>
      </c>
      <c r="M14" s="71">
        <v>37329</v>
      </c>
      <c r="N14" s="107">
        <v>1167.606</v>
      </c>
      <c r="O14" s="63">
        <f t="shared" si="1"/>
        <v>37.0244359782</v>
      </c>
      <c r="Q14" s="64">
        <f t="shared" si="0"/>
        <v>5.03000000000003</v>
      </c>
      <c r="R14" s="6">
        <f t="shared" si="2"/>
        <v>0.3439999999999941</v>
      </c>
      <c r="AM14" s="19"/>
      <c r="AN14" s="20"/>
    </row>
    <row r="15" spans="1:40" ht="18" customHeight="1">
      <c r="A15" s="66">
        <v>2545</v>
      </c>
      <c r="B15" s="67">
        <v>320.28</v>
      </c>
      <c r="C15" s="68">
        <v>375.2</v>
      </c>
      <c r="D15" s="69">
        <v>37143</v>
      </c>
      <c r="E15" s="70">
        <v>320.24</v>
      </c>
      <c r="F15" s="68">
        <v>369.6</v>
      </c>
      <c r="G15" s="71">
        <v>36413</v>
      </c>
      <c r="H15" s="67">
        <v>316.54</v>
      </c>
      <c r="I15" s="68">
        <v>5.88</v>
      </c>
      <c r="J15" s="69">
        <v>37334</v>
      </c>
      <c r="K15" s="70">
        <v>316.57</v>
      </c>
      <c r="L15" s="68">
        <v>6.39</v>
      </c>
      <c r="M15" s="71">
        <v>37327</v>
      </c>
      <c r="N15" s="108">
        <v>1585.422</v>
      </c>
      <c r="O15" s="63">
        <f t="shared" si="1"/>
        <v>50.2732559934</v>
      </c>
      <c r="Q15" s="64">
        <f t="shared" si="0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6">
        <v>2546</v>
      </c>
      <c r="B16" s="67">
        <v>320</v>
      </c>
      <c r="C16" s="68">
        <v>456</v>
      </c>
      <c r="D16" s="69">
        <v>38242</v>
      </c>
      <c r="E16" s="70">
        <v>319.84</v>
      </c>
      <c r="F16" s="68">
        <v>428</v>
      </c>
      <c r="G16" s="71">
        <v>38243</v>
      </c>
      <c r="H16" s="67">
        <v>316.11</v>
      </c>
      <c r="I16" s="68" t="s">
        <v>17</v>
      </c>
      <c r="J16" s="69">
        <v>236313</v>
      </c>
      <c r="K16" s="70">
        <v>316.12</v>
      </c>
      <c r="L16" s="68">
        <v>2.56</v>
      </c>
      <c r="M16" s="71">
        <v>38352</v>
      </c>
      <c r="N16" s="107">
        <v>918.028</v>
      </c>
      <c r="O16" s="63">
        <f t="shared" si="1"/>
        <v>29.1103924716</v>
      </c>
      <c r="Q16" s="64">
        <f t="shared" si="0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66">
        <v>2547</v>
      </c>
      <c r="B17" s="67">
        <v>320.05</v>
      </c>
      <c r="C17" s="68">
        <v>428.9</v>
      </c>
      <c r="D17" s="69">
        <v>38246</v>
      </c>
      <c r="E17" s="70">
        <v>319.88</v>
      </c>
      <c r="F17" s="68">
        <v>404</v>
      </c>
      <c r="G17" s="71">
        <v>38246</v>
      </c>
      <c r="H17" s="67">
        <v>316.01</v>
      </c>
      <c r="I17" s="68">
        <v>0.24</v>
      </c>
      <c r="J17" s="69">
        <v>236432</v>
      </c>
      <c r="K17" s="70">
        <v>316.05</v>
      </c>
      <c r="L17" s="68">
        <v>0.96</v>
      </c>
      <c r="M17" s="71">
        <v>38105</v>
      </c>
      <c r="N17" s="107">
        <v>2115.377</v>
      </c>
      <c r="O17" s="63">
        <f t="shared" si="1"/>
        <v>67.0779700569</v>
      </c>
      <c r="Q17" s="64">
        <f t="shared" si="0"/>
        <v>4.124000000000024</v>
      </c>
      <c r="R17" s="6">
        <f t="shared" si="2"/>
        <v>0.08400000000000318</v>
      </c>
      <c r="AM17" s="19"/>
      <c r="AN17" s="73"/>
    </row>
    <row r="18" spans="1:18" ht="18" customHeight="1">
      <c r="A18" s="74">
        <v>2548</v>
      </c>
      <c r="B18" s="75">
        <v>322.206</v>
      </c>
      <c r="C18" s="76">
        <v>891.32</v>
      </c>
      <c r="D18" s="69">
        <v>38578</v>
      </c>
      <c r="E18" s="70">
        <v>321.9</v>
      </c>
      <c r="F18" s="68">
        <v>824</v>
      </c>
      <c r="G18" s="71">
        <v>38578</v>
      </c>
      <c r="H18" s="67">
        <v>316.4</v>
      </c>
      <c r="I18" s="68">
        <v>9</v>
      </c>
      <c r="J18" s="69">
        <v>236872</v>
      </c>
      <c r="K18" s="70">
        <v>316.4</v>
      </c>
      <c r="L18" s="68">
        <v>9</v>
      </c>
      <c r="M18" s="71">
        <v>38545</v>
      </c>
      <c r="N18" s="107">
        <v>2331.3916799999997</v>
      </c>
      <c r="O18" s="63">
        <f t="shared" si="1"/>
        <v>73.927730755296</v>
      </c>
      <c r="Q18" s="77">
        <f t="shared" si="0"/>
        <v>6.28000000000003</v>
      </c>
      <c r="R18" s="6">
        <f t="shared" si="2"/>
        <v>0.47399999999998954</v>
      </c>
    </row>
    <row r="19" spans="1:18" ht="18" customHeight="1">
      <c r="A19" s="66">
        <v>2549</v>
      </c>
      <c r="B19" s="67">
        <v>319.826</v>
      </c>
      <c r="C19" s="68">
        <v>412.94</v>
      </c>
      <c r="D19" s="69">
        <v>38930</v>
      </c>
      <c r="E19" s="70">
        <v>319.64</v>
      </c>
      <c r="F19" s="68">
        <v>377.6</v>
      </c>
      <c r="G19" s="69">
        <v>38930</v>
      </c>
      <c r="H19" s="70">
        <v>316.31</v>
      </c>
      <c r="I19" s="68">
        <v>2.1</v>
      </c>
      <c r="J19" s="69">
        <v>236721</v>
      </c>
      <c r="K19" s="70">
        <v>316.31</v>
      </c>
      <c r="L19" s="68">
        <v>2.1</v>
      </c>
      <c r="M19" s="69">
        <v>236721</v>
      </c>
      <c r="N19" s="109">
        <v>1519.693</v>
      </c>
      <c r="O19" s="63">
        <f t="shared" si="1"/>
        <v>48.1890091221</v>
      </c>
      <c r="Q19" s="64">
        <f t="shared" si="0"/>
        <v>3.900000000000034</v>
      </c>
      <c r="R19" s="6">
        <f t="shared" si="2"/>
        <v>0.38400000000001455</v>
      </c>
    </row>
    <row r="20" spans="1:18" ht="18" customHeight="1">
      <c r="A20" s="66">
        <v>2550</v>
      </c>
      <c r="B20" s="67">
        <v>317.816</v>
      </c>
      <c r="C20" s="68">
        <v>116.13</v>
      </c>
      <c r="D20" s="69">
        <v>39261</v>
      </c>
      <c r="E20" s="70">
        <v>317.74</v>
      </c>
      <c r="F20" s="68">
        <v>108</v>
      </c>
      <c r="G20" s="71">
        <v>38967</v>
      </c>
      <c r="H20" s="67">
        <v>316.036</v>
      </c>
      <c r="I20" s="68">
        <v>2.04</v>
      </c>
      <c r="J20" s="69">
        <v>237852</v>
      </c>
      <c r="K20" s="70">
        <v>316.05</v>
      </c>
      <c r="L20" s="68">
        <v>2.2</v>
      </c>
      <c r="M20" s="71">
        <v>236757</v>
      </c>
      <c r="N20" s="107">
        <v>878.52</v>
      </c>
      <c r="O20" s="63">
        <f t="shared" si="1"/>
        <v>27.857605644</v>
      </c>
      <c r="Q20" s="64">
        <f t="shared" si="0"/>
        <v>1.8899999999999864</v>
      </c>
      <c r="R20" s="6">
        <f t="shared" si="2"/>
        <v>0.11000000000001364</v>
      </c>
    </row>
    <row r="21" spans="1:18" ht="18" customHeight="1">
      <c r="A21" s="66">
        <v>2551</v>
      </c>
      <c r="B21" s="67">
        <v>318.41</v>
      </c>
      <c r="C21" s="68">
        <v>194.8</v>
      </c>
      <c r="D21" s="69">
        <v>39332</v>
      </c>
      <c r="E21" s="70">
        <v>318.13</v>
      </c>
      <c r="F21" s="68">
        <v>164.56</v>
      </c>
      <c r="G21" s="71">
        <v>38968</v>
      </c>
      <c r="H21" s="67">
        <v>315.93</v>
      </c>
      <c r="I21" s="68">
        <v>5.24</v>
      </c>
      <c r="J21" s="69">
        <v>236713</v>
      </c>
      <c r="K21" s="70">
        <v>315.94</v>
      </c>
      <c r="L21" s="68">
        <v>5.52</v>
      </c>
      <c r="M21" s="71">
        <v>236713</v>
      </c>
      <c r="N21" s="107">
        <v>1080.25</v>
      </c>
      <c r="O21" s="63">
        <f t="shared" si="1"/>
        <v>34.254403425</v>
      </c>
      <c r="Q21" s="64">
        <f t="shared" si="0"/>
        <v>2.4840000000000373</v>
      </c>
      <c r="R21" s="6">
        <f t="shared" si="2"/>
        <v>0.004000000000019099</v>
      </c>
    </row>
    <row r="22" spans="1:18" ht="18" customHeight="1">
      <c r="A22" s="66">
        <v>2552</v>
      </c>
      <c r="B22" s="67">
        <v>318.356</v>
      </c>
      <c r="C22" s="68">
        <v>263.08</v>
      </c>
      <c r="D22" s="69">
        <v>39333</v>
      </c>
      <c r="E22" s="70">
        <v>318.06</v>
      </c>
      <c r="F22" s="68">
        <v>209.8</v>
      </c>
      <c r="G22" s="71">
        <v>38978</v>
      </c>
      <c r="H22" s="67">
        <v>315.506</v>
      </c>
      <c r="I22" s="68">
        <v>1.1</v>
      </c>
      <c r="J22" s="69">
        <v>238154</v>
      </c>
      <c r="K22" s="70">
        <v>315.51</v>
      </c>
      <c r="L22" s="68">
        <v>1.1</v>
      </c>
      <c r="M22" s="71">
        <v>236693</v>
      </c>
      <c r="N22" s="107">
        <v>634.87</v>
      </c>
      <c r="O22" s="78">
        <f t="shared" si="1"/>
        <v>20.131537239</v>
      </c>
      <c r="Q22" s="64">
        <f t="shared" si="0"/>
        <v>2.430000000000007</v>
      </c>
      <c r="R22" s="6">
        <f t="shared" si="2"/>
        <v>-0.4200000000000159</v>
      </c>
    </row>
    <row r="23" spans="1:18" ht="18" customHeight="1">
      <c r="A23" s="66">
        <v>2553</v>
      </c>
      <c r="B23" s="67">
        <v>319.48</v>
      </c>
      <c r="C23" s="68">
        <v>370.92</v>
      </c>
      <c r="D23" s="69">
        <v>39342</v>
      </c>
      <c r="E23" s="70">
        <v>319.24</v>
      </c>
      <c r="F23" s="68">
        <v>330.8</v>
      </c>
      <c r="G23" s="71">
        <v>38977</v>
      </c>
      <c r="H23" s="67">
        <v>315.406</v>
      </c>
      <c r="I23" s="68">
        <v>3.25</v>
      </c>
      <c r="J23" s="69">
        <v>238557</v>
      </c>
      <c r="K23" s="70">
        <v>315.41</v>
      </c>
      <c r="L23" s="68">
        <v>3.25</v>
      </c>
      <c r="M23" s="71">
        <v>238557</v>
      </c>
      <c r="N23" s="107">
        <v>1198.9</v>
      </c>
      <c r="O23" s="78">
        <f t="shared" si="1"/>
        <v>38.016759330000006</v>
      </c>
      <c r="Q23" s="64">
        <f t="shared" si="0"/>
        <v>3.5540000000000305</v>
      </c>
      <c r="R23" s="6">
        <f t="shared" si="2"/>
        <v>-0.5199999999999818</v>
      </c>
    </row>
    <row r="24" spans="1:18" ht="18" customHeight="1">
      <c r="A24" s="66">
        <v>2554</v>
      </c>
      <c r="B24" s="67">
        <v>320.826</v>
      </c>
      <c r="C24" s="68">
        <v>694.7</v>
      </c>
      <c r="D24" s="69">
        <v>40814</v>
      </c>
      <c r="E24" s="70">
        <v>320.521</v>
      </c>
      <c r="F24" s="68">
        <v>635.8</v>
      </c>
      <c r="G24" s="71">
        <v>40815</v>
      </c>
      <c r="H24" s="67">
        <v>315.206</v>
      </c>
      <c r="I24" s="68">
        <v>0.2</v>
      </c>
      <c r="J24" s="69">
        <v>238935</v>
      </c>
      <c r="K24" s="70">
        <v>315.236</v>
      </c>
      <c r="L24" s="68">
        <v>0.8</v>
      </c>
      <c r="M24" s="71">
        <v>238936</v>
      </c>
      <c r="N24" s="107">
        <v>2632.19</v>
      </c>
      <c r="O24" s="78">
        <f t="shared" si="1"/>
        <v>83.465955243</v>
      </c>
      <c r="Q24" s="64">
        <f t="shared" si="0"/>
        <v>4.900000000000034</v>
      </c>
      <c r="R24" s="79">
        <f aca="true" t="shared" si="3" ref="R24:R36">H24-$Q$4</f>
        <v>-0.7199999999999704</v>
      </c>
    </row>
    <row r="25" spans="1:18" ht="18" customHeight="1">
      <c r="A25" s="66">
        <v>2555</v>
      </c>
      <c r="B25" s="67">
        <v>317.636</v>
      </c>
      <c r="C25" s="68">
        <v>286.4</v>
      </c>
      <c r="D25" s="69">
        <v>40795</v>
      </c>
      <c r="E25" s="70">
        <v>317.514</v>
      </c>
      <c r="F25" s="68">
        <v>260</v>
      </c>
      <c r="G25" s="71">
        <v>40795</v>
      </c>
      <c r="H25" s="67">
        <v>315.11</v>
      </c>
      <c r="I25" s="68">
        <v>1.12</v>
      </c>
      <c r="J25" s="69">
        <v>239263</v>
      </c>
      <c r="K25" s="70">
        <v>315.11</v>
      </c>
      <c r="L25" s="68">
        <v>1.12</v>
      </c>
      <c r="M25" s="71">
        <v>239263</v>
      </c>
      <c r="N25" s="107">
        <v>609.69</v>
      </c>
      <c r="O25" s="78">
        <f t="shared" si="1"/>
        <v>19.333086993000002</v>
      </c>
      <c r="Q25" s="64">
        <f aca="true" t="shared" si="4" ref="Q25:Q36">B25-$Q$4</f>
        <v>1.7100000000000364</v>
      </c>
      <c r="R25" s="6">
        <f t="shared" si="3"/>
        <v>-0.8159999999999741</v>
      </c>
    </row>
    <row r="26" spans="1:18" ht="18" customHeight="1">
      <c r="A26" s="66">
        <v>2556</v>
      </c>
      <c r="B26" s="67">
        <v>318.09</v>
      </c>
      <c r="C26" s="68">
        <v>322.3</v>
      </c>
      <c r="D26" s="69">
        <v>41566</v>
      </c>
      <c r="E26" s="70">
        <v>317.96</v>
      </c>
      <c r="F26" s="68">
        <v>300.2</v>
      </c>
      <c r="G26" s="71">
        <v>41566</v>
      </c>
      <c r="H26" s="67">
        <v>315.076</v>
      </c>
      <c r="I26" s="68">
        <v>0.64</v>
      </c>
      <c r="J26" s="69">
        <v>239771</v>
      </c>
      <c r="K26" s="70">
        <v>315.09</v>
      </c>
      <c r="L26" s="68">
        <v>0.72</v>
      </c>
      <c r="M26" s="71">
        <v>239771</v>
      </c>
      <c r="N26" s="107">
        <v>699.9</v>
      </c>
      <c r="O26" s="78">
        <f t="shared" si="1"/>
        <v>22.19361903</v>
      </c>
      <c r="Q26" s="64">
        <f t="shared" si="4"/>
        <v>2.1639999999999873</v>
      </c>
      <c r="R26" s="6">
        <f t="shared" si="3"/>
        <v>-0.8499999999999659</v>
      </c>
    </row>
    <row r="27" spans="1:18" ht="18" customHeight="1">
      <c r="A27" s="66">
        <v>2557</v>
      </c>
      <c r="B27" s="67">
        <v>317.556</v>
      </c>
      <c r="C27" s="68">
        <v>222.2</v>
      </c>
      <c r="D27" s="69">
        <v>41885</v>
      </c>
      <c r="E27" s="70">
        <v>317.402</v>
      </c>
      <c r="F27" s="68">
        <v>199</v>
      </c>
      <c r="G27" s="71">
        <v>41885</v>
      </c>
      <c r="H27" s="67">
        <v>314.966</v>
      </c>
      <c r="I27" s="68">
        <v>0.35</v>
      </c>
      <c r="J27" s="69">
        <v>240052</v>
      </c>
      <c r="K27" s="70">
        <v>314.994</v>
      </c>
      <c r="L27" s="68">
        <v>0.45</v>
      </c>
      <c r="M27" s="71">
        <v>240051</v>
      </c>
      <c r="N27" s="107">
        <v>557.03</v>
      </c>
      <c r="O27" s="78">
        <f t="shared" si="1"/>
        <v>17.663254191</v>
      </c>
      <c r="Q27" s="64">
        <f t="shared" si="4"/>
        <v>1.6299999999999955</v>
      </c>
      <c r="R27" s="6">
        <f t="shared" si="3"/>
        <v>-0.9599999999999795</v>
      </c>
    </row>
    <row r="28" spans="1:18" ht="18" customHeight="1">
      <c r="A28" s="66">
        <v>2558</v>
      </c>
      <c r="B28" s="67">
        <v>316.466</v>
      </c>
      <c r="C28" s="68">
        <v>80.68</v>
      </c>
      <c r="D28" s="69">
        <v>42231</v>
      </c>
      <c r="E28" s="70">
        <v>316.338</v>
      </c>
      <c r="F28" s="68">
        <v>68.25</v>
      </c>
      <c r="G28" s="71">
        <v>42231</v>
      </c>
      <c r="H28" s="67">
        <v>314.746</v>
      </c>
      <c r="I28" s="68">
        <v>0.2</v>
      </c>
      <c r="J28" s="69">
        <v>240365</v>
      </c>
      <c r="K28" s="70">
        <v>314.778</v>
      </c>
      <c r="L28" s="68">
        <v>0.32</v>
      </c>
      <c r="M28" s="71">
        <v>240365</v>
      </c>
      <c r="N28" s="107">
        <v>181.36</v>
      </c>
      <c r="O28" s="78">
        <f t="shared" si="1"/>
        <v>5.750871192000001</v>
      </c>
      <c r="Q28" s="64">
        <f t="shared" si="4"/>
        <v>0.5400000000000205</v>
      </c>
      <c r="R28" s="6">
        <f t="shared" si="3"/>
        <v>-1.1800000000000068</v>
      </c>
    </row>
    <row r="29" spans="1:18" ht="18" customHeight="1">
      <c r="A29" s="66">
        <v>2559</v>
      </c>
      <c r="B29" s="67">
        <v>318.266</v>
      </c>
      <c r="C29" s="68">
        <v>341.3</v>
      </c>
      <c r="D29" s="69">
        <v>42685</v>
      </c>
      <c r="E29" s="70">
        <v>317.566</v>
      </c>
      <c r="F29" s="68">
        <v>219.27</v>
      </c>
      <c r="G29" s="71">
        <v>42632</v>
      </c>
      <c r="H29" s="67">
        <v>314.746</v>
      </c>
      <c r="I29" s="68">
        <v>0.05</v>
      </c>
      <c r="J29" s="69">
        <v>240756</v>
      </c>
      <c r="K29" s="70">
        <v>314.774</v>
      </c>
      <c r="L29" s="68">
        <v>0.07</v>
      </c>
      <c r="M29" s="71">
        <v>240755</v>
      </c>
      <c r="N29" s="107">
        <v>476.61</v>
      </c>
      <c r="O29" s="78">
        <f t="shared" si="1"/>
        <v>15.113160117000001</v>
      </c>
      <c r="Q29" s="64">
        <f t="shared" si="4"/>
        <v>2.340000000000032</v>
      </c>
      <c r="R29" s="6">
        <f t="shared" si="3"/>
        <v>-1.1800000000000068</v>
      </c>
    </row>
    <row r="30" spans="1:18" ht="18" customHeight="1">
      <c r="A30" s="66">
        <v>2560</v>
      </c>
      <c r="B30" s="67">
        <v>318.126</v>
      </c>
      <c r="C30" s="68">
        <v>278.68</v>
      </c>
      <c r="D30" s="69">
        <v>42939</v>
      </c>
      <c r="E30" s="70">
        <v>317.79</v>
      </c>
      <c r="F30" s="68">
        <v>232.75</v>
      </c>
      <c r="G30" s="71">
        <v>43034</v>
      </c>
      <c r="H30" s="67">
        <v>314.766</v>
      </c>
      <c r="I30" s="68">
        <v>1.13</v>
      </c>
      <c r="J30" s="69">
        <v>241194</v>
      </c>
      <c r="K30" s="70">
        <v>314.782</v>
      </c>
      <c r="L30" s="68">
        <v>1.22</v>
      </c>
      <c r="M30" s="71">
        <v>241193</v>
      </c>
      <c r="N30" s="107">
        <v>1008.89</v>
      </c>
      <c r="O30" s="78">
        <f t="shared" si="1"/>
        <v>31.991599233</v>
      </c>
      <c r="Q30" s="6">
        <f t="shared" si="4"/>
        <v>2.1999999999999886</v>
      </c>
      <c r="R30" s="1">
        <f t="shared" si="3"/>
        <v>-1.1599999999999682</v>
      </c>
    </row>
    <row r="31" spans="1:18" ht="18" customHeight="1">
      <c r="A31" s="66">
        <v>2561</v>
      </c>
      <c r="B31" s="67">
        <v>318.86</v>
      </c>
      <c r="C31" s="68">
        <v>356.2</v>
      </c>
      <c r="D31" s="69">
        <v>43331</v>
      </c>
      <c r="E31" s="70">
        <v>318.61</v>
      </c>
      <c r="F31" s="68">
        <v>326.68</v>
      </c>
      <c r="G31" s="71">
        <v>43376</v>
      </c>
      <c r="H31" s="67">
        <v>314.896</v>
      </c>
      <c r="I31" s="68">
        <v>0.6</v>
      </c>
      <c r="J31" s="69">
        <v>241858</v>
      </c>
      <c r="K31" s="70">
        <v>314.92</v>
      </c>
      <c r="L31" s="68">
        <v>0.68</v>
      </c>
      <c r="M31" s="71">
        <v>241882</v>
      </c>
      <c r="N31" s="107">
        <v>841.57</v>
      </c>
      <c r="O31" s="78">
        <f t="shared" si="1"/>
        <v>26.685932229000002</v>
      </c>
      <c r="Q31" s="6">
        <f t="shared" si="4"/>
        <v>2.934000000000026</v>
      </c>
      <c r="R31" s="1">
        <f t="shared" si="3"/>
        <v>-1.0299999999999727</v>
      </c>
    </row>
    <row r="32" spans="1:18" ht="18" customHeight="1">
      <c r="A32" s="66">
        <v>2562</v>
      </c>
      <c r="B32" s="67">
        <v>317.036</v>
      </c>
      <c r="C32" s="68">
        <v>151.3</v>
      </c>
      <c r="D32" s="69">
        <v>43701</v>
      </c>
      <c r="E32" s="70">
        <v>316.802</v>
      </c>
      <c r="F32" s="68">
        <v>121.2</v>
      </c>
      <c r="G32" s="71">
        <v>43702</v>
      </c>
      <c r="H32" s="67">
        <v>314.59</v>
      </c>
      <c r="I32" s="68">
        <v>0.96</v>
      </c>
      <c r="J32" s="69">
        <v>242176</v>
      </c>
      <c r="K32" s="70">
        <v>314.61</v>
      </c>
      <c r="L32" s="68">
        <v>1.05</v>
      </c>
      <c r="M32" s="71">
        <v>242194</v>
      </c>
      <c r="N32" s="107">
        <v>285.54</v>
      </c>
      <c r="O32" s="78">
        <f t="shared" si="1"/>
        <v>9.054387738</v>
      </c>
      <c r="Q32" s="1">
        <f t="shared" si="4"/>
        <v>1.1100000000000136</v>
      </c>
      <c r="R32" s="6">
        <f t="shared" si="3"/>
        <v>-1.3360000000000127</v>
      </c>
    </row>
    <row r="33" spans="1:18" ht="18" customHeight="1">
      <c r="A33" s="66">
        <v>2563</v>
      </c>
      <c r="B33" s="67">
        <v>317.606</v>
      </c>
      <c r="C33" s="68">
        <v>210</v>
      </c>
      <c r="D33" s="69">
        <v>44047</v>
      </c>
      <c r="E33" s="70">
        <v>317.35</v>
      </c>
      <c r="F33" s="68">
        <v>179</v>
      </c>
      <c r="G33" s="71">
        <v>44047</v>
      </c>
      <c r="H33" s="67">
        <v>314.526</v>
      </c>
      <c r="I33" s="68">
        <v>0.58</v>
      </c>
      <c r="J33" s="69">
        <v>242598</v>
      </c>
      <c r="K33" s="70">
        <v>314.55</v>
      </c>
      <c r="L33" s="68">
        <v>0.7</v>
      </c>
      <c r="M33" s="71">
        <v>242598</v>
      </c>
      <c r="N33" s="107">
        <v>344.88</v>
      </c>
      <c r="O33" s="78">
        <f t="shared" si="1"/>
        <v>10.936041336</v>
      </c>
      <c r="Q33" s="1">
        <f t="shared" si="4"/>
        <v>1.6800000000000068</v>
      </c>
      <c r="R33" s="6">
        <f t="shared" si="3"/>
        <v>-1.3999999999999773</v>
      </c>
    </row>
    <row r="34" spans="1:18" ht="18" customHeight="1">
      <c r="A34" s="66">
        <v>2564</v>
      </c>
      <c r="B34" s="67">
        <v>316.856</v>
      </c>
      <c r="C34" s="68">
        <v>126.9</v>
      </c>
      <c r="D34" s="69">
        <v>44493</v>
      </c>
      <c r="E34" s="70">
        <v>316.716</v>
      </c>
      <c r="F34" s="68">
        <v>111.6</v>
      </c>
      <c r="G34" s="71">
        <v>44493</v>
      </c>
      <c r="H34" s="67">
        <v>314.546</v>
      </c>
      <c r="I34" s="68">
        <v>0.65</v>
      </c>
      <c r="J34" s="69">
        <v>242555</v>
      </c>
      <c r="K34" s="70">
        <v>314.567</v>
      </c>
      <c r="L34" s="68">
        <v>0.75</v>
      </c>
      <c r="M34" s="71">
        <v>242555</v>
      </c>
      <c r="N34" s="107">
        <v>281.74</v>
      </c>
      <c r="O34" s="78">
        <f t="shared" si="1"/>
        <v>8.933890878</v>
      </c>
      <c r="Q34" s="1">
        <f t="shared" si="4"/>
        <v>0.9300000000000068</v>
      </c>
      <c r="R34" s="1">
        <f t="shared" si="3"/>
        <v>-1.3799999999999955</v>
      </c>
    </row>
    <row r="35" spans="1:18" ht="18" customHeight="1">
      <c r="A35" s="66">
        <v>2565</v>
      </c>
      <c r="B35" s="67">
        <v>319.736</v>
      </c>
      <c r="C35" s="68">
        <v>540</v>
      </c>
      <c r="D35" s="69">
        <v>44837</v>
      </c>
      <c r="E35" s="70">
        <v>319.489</v>
      </c>
      <c r="F35" s="68">
        <v>491.1</v>
      </c>
      <c r="G35" s="71">
        <v>44837</v>
      </c>
      <c r="H35" s="67">
        <v>314.566</v>
      </c>
      <c r="I35" s="68">
        <v>1.13</v>
      </c>
      <c r="J35" s="69">
        <v>243009</v>
      </c>
      <c r="K35" s="70">
        <v>314.65</v>
      </c>
      <c r="L35" s="68">
        <v>1.95</v>
      </c>
      <c r="M35" s="71">
        <v>243061</v>
      </c>
      <c r="N35" s="107">
        <v>1603.01</v>
      </c>
      <c r="O35" s="78">
        <f t="shared" si="1"/>
        <v>50.830966197</v>
      </c>
      <c r="Q35" s="1">
        <f t="shared" si="4"/>
        <v>3.8100000000000023</v>
      </c>
      <c r="R35" s="1">
        <f t="shared" si="3"/>
        <v>-1.3600000000000136</v>
      </c>
    </row>
    <row r="36" spans="1:18" ht="18" customHeight="1">
      <c r="A36" s="66">
        <v>2566</v>
      </c>
      <c r="B36" s="67">
        <v>318.12</v>
      </c>
      <c r="C36" s="68">
        <v>251.2</v>
      </c>
      <c r="D36" s="69">
        <v>45210</v>
      </c>
      <c r="E36" s="70">
        <v>317.918</v>
      </c>
      <c r="F36" s="68">
        <v>224.6</v>
      </c>
      <c r="G36" s="71">
        <v>45210</v>
      </c>
      <c r="H36" s="67">
        <v>314.786</v>
      </c>
      <c r="I36" s="68">
        <v>3.67</v>
      </c>
      <c r="J36" s="69">
        <v>243683</v>
      </c>
      <c r="K36" s="70">
        <v>314.8</v>
      </c>
      <c r="L36" s="68">
        <v>3.8</v>
      </c>
      <c r="M36" s="71">
        <v>243683</v>
      </c>
      <c r="N36" s="107">
        <v>1044.76</v>
      </c>
      <c r="O36" s="78">
        <f t="shared" si="1"/>
        <v>33.129026172</v>
      </c>
      <c r="Q36" s="6">
        <f t="shared" si="4"/>
        <v>2.194000000000017</v>
      </c>
      <c r="R36" s="1">
        <f t="shared" si="3"/>
        <v>-1.1399999999999864</v>
      </c>
    </row>
    <row r="37" spans="1:15" ht="18" customHeight="1">
      <c r="A37" s="66"/>
      <c r="B37" s="67"/>
      <c r="C37" s="68"/>
      <c r="D37" s="69"/>
      <c r="E37" s="70"/>
      <c r="F37" s="68"/>
      <c r="G37" s="71"/>
      <c r="H37" s="67"/>
      <c r="I37" s="68"/>
      <c r="J37" s="69"/>
      <c r="K37" s="70"/>
      <c r="L37" s="68"/>
      <c r="M37" s="71"/>
      <c r="N37" s="107"/>
      <c r="O37" s="78"/>
    </row>
    <row r="38" spans="1:15" ht="18" customHeight="1">
      <c r="A38" s="66"/>
      <c r="B38" s="67"/>
      <c r="C38" s="68"/>
      <c r="D38" s="69"/>
      <c r="E38" s="70"/>
      <c r="F38" s="68"/>
      <c r="G38" s="71"/>
      <c r="H38" s="67"/>
      <c r="I38" s="68"/>
      <c r="J38" s="69"/>
      <c r="K38" s="70"/>
      <c r="L38" s="68"/>
      <c r="M38" s="71"/>
      <c r="N38" s="107"/>
      <c r="O38" s="78"/>
    </row>
    <row r="39" spans="1:15" ht="18" customHeight="1">
      <c r="A39" s="66"/>
      <c r="B39" s="67"/>
      <c r="C39" s="68"/>
      <c r="D39" s="69"/>
      <c r="E39" s="70"/>
      <c r="F39" s="68"/>
      <c r="G39" s="71"/>
      <c r="H39" s="67"/>
      <c r="I39" s="68"/>
      <c r="J39" s="69"/>
      <c r="K39" s="70"/>
      <c r="L39" s="68"/>
      <c r="M39" s="71"/>
      <c r="N39" s="107"/>
      <c r="O39" s="78"/>
    </row>
    <row r="40" spans="1:15" ht="18" customHeight="1">
      <c r="A40" s="110" t="s">
        <v>3</v>
      </c>
      <c r="B40" s="67">
        <f>MAX(B9:B39)</f>
        <v>322.206</v>
      </c>
      <c r="C40" s="68">
        <f>MAX(C9:C39)</f>
        <v>891.32</v>
      </c>
      <c r="D40" s="69">
        <v>236905</v>
      </c>
      <c r="E40" s="70">
        <f>MAX(E9:E39)</f>
        <v>321.9</v>
      </c>
      <c r="F40" s="68">
        <f>MAX(F9:F39)</f>
        <v>824</v>
      </c>
      <c r="G40" s="71">
        <v>236905</v>
      </c>
      <c r="H40" s="67">
        <f>MAX(H9:H39)</f>
        <v>317.66</v>
      </c>
      <c r="I40" s="68">
        <f>MAX(I17:I39,I9:I15)</f>
        <v>9</v>
      </c>
      <c r="J40" s="69">
        <v>236872</v>
      </c>
      <c r="K40" s="70">
        <f>MAX(K9:K39)</f>
        <v>317.66</v>
      </c>
      <c r="L40" s="68">
        <f>MAX(L9:L39)</f>
        <v>9</v>
      </c>
      <c r="M40" s="71">
        <v>236872</v>
      </c>
      <c r="N40" s="107">
        <f>MAX(N9:N39)</f>
        <v>2632.19</v>
      </c>
      <c r="O40" s="78">
        <f>MAX(O9:O39)</f>
        <v>83.465955243</v>
      </c>
    </row>
    <row r="41" spans="1:15" ht="18" customHeight="1">
      <c r="A41" s="110" t="s">
        <v>13</v>
      </c>
      <c r="B41" s="67">
        <f>AVERAGE(B9:B39)</f>
        <v>319.02521428571436</v>
      </c>
      <c r="C41" s="68">
        <f>AVERAGE(C9:C39)</f>
        <v>318.04928571428576</v>
      </c>
      <c r="D41" s="69"/>
      <c r="E41" s="70">
        <f>AVERAGE(E9:E39)</f>
        <v>318.81757142857134</v>
      </c>
      <c r="F41" s="68">
        <f>AVERAGE(F9:F39)</f>
        <v>283.63500000000005</v>
      </c>
      <c r="G41" s="71"/>
      <c r="H41" s="67">
        <f>AVERAGE(H9:H39)</f>
        <v>315.6233571428572</v>
      </c>
      <c r="I41" s="68">
        <f>AVERAGE(I17:I39,I9:I15)</f>
        <v>2.025925925925926</v>
      </c>
      <c r="J41" s="69"/>
      <c r="K41" s="70">
        <f>AVERAGE(K9:K39)</f>
        <v>315.6500357142857</v>
      </c>
      <c r="L41" s="68">
        <f>AVERAGE(L9:L39)</f>
        <v>2.178571428571429</v>
      </c>
      <c r="M41" s="71"/>
      <c r="N41" s="107">
        <f>AVERAGE(N9:N39)</f>
        <v>978.2900957142857</v>
      </c>
      <c r="O41" s="78">
        <f>AVERAGE(O9:O39)</f>
        <v>31.021285448071286</v>
      </c>
    </row>
    <row r="42" spans="1:15" ht="18" customHeight="1">
      <c r="A42" s="110" t="s">
        <v>4</v>
      </c>
      <c r="B42" s="67">
        <f>MIN(B9:B39)</f>
        <v>316.466</v>
      </c>
      <c r="C42" s="117">
        <f>MIN(C9:C39)</f>
        <v>80.68</v>
      </c>
      <c r="D42" s="69">
        <v>240558</v>
      </c>
      <c r="E42" s="70">
        <f>MIN(E9:E39)</f>
        <v>316.338</v>
      </c>
      <c r="F42" s="68">
        <f>MIN(F9:F39)</f>
        <v>68.25</v>
      </c>
      <c r="G42" s="71">
        <v>240558</v>
      </c>
      <c r="H42" s="67">
        <f>MIN(H9:H39)</f>
        <v>314.526</v>
      </c>
      <c r="I42" s="68">
        <f>MIN(I17:I39,I9:I15)</f>
        <v>0.05</v>
      </c>
      <c r="J42" s="69">
        <v>240756</v>
      </c>
      <c r="K42" s="70">
        <f>MIN(K9:K39)</f>
        <v>314.55</v>
      </c>
      <c r="L42" s="68">
        <f>MIN(L9:L39)</f>
        <v>0.07</v>
      </c>
      <c r="M42" s="71">
        <v>240755</v>
      </c>
      <c r="N42" s="107">
        <f>MIN(N9:N39)</f>
        <v>181.36</v>
      </c>
      <c r="O42" s="78">
        <f>MIN(O9:O39)</f>
        <v>5.750871192000001</v>
      </c>
    </row>
    <row r="43" spans="1:15" ht="22.5" customHeight="1">
      <c r="A43" s="112" t="s">
        <v>29</v>
      </c>
      <c r="B43" s="111"/>
      <c r="D43" s="113"/>
      <c r="E43" s="114"/>
      <c r="F43" s="115"/>
      <c r="G43" s="113"/>
      <c r="H43" s="115"/>
      <c r="I43" s="111"/>
      <c r="J43" s="116"/>
      <c r="K43" s="111"/>
      <c r="L43" s="111"/>
      <c r="M43" s="116"/>
      <c r="N43" s="111"/>
      <c r="O43" s="111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workbookViewId="0" topLeftCell="A43">
      <selection activeCell="AD37" sqref="AD37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4" style="1" bestFit="1" customWidth="1"/>
    <col min="26" max="26" width="15.33203125" style="1" bestFit="1" customWidth="1"/>
    <col min="27" max="27" width="9.83203125" style="1" bestFit="1" customWidth="1"/>
    <col min="28" max="28" width="14.5" style="1" bestFit="1" customWidth="1"/>
    <col min="29" max="29" width="7.66015625" style="1" customWidth="1"/>
    <col min="30" max="16384" width="9.33203125" style="1" customWidth="1"/>
  </cols>
  <sheetData>
    <row r="2" spans="28:29" ht="18.75">
      <c r="AB2" s="80">
        <v>315.926</v>
      </c>
      <c r="AC2" s="5" t="s">
        <v>22</v>
      </c>
    </row>
    <row r="3" spans="24:28" ht="18.75">
      <c r="X3" s="118" t="s">
        <v>18</v>
      </c>
      <c r="Y3" s="81" t="s">
        <v>19</v>
      </c>
      <c r="Z3" s="82" t="s">
        <v>23</v>
      </c>
      <c r="AA3" s="81" t="s">
        <v>21</v>
      </c>
      <c r="AB3" s="82" t="s">
        <v>25</v>
      </c>
    </row>
    <row r="4" spans="24:28" ht="18.75">
      <c r="X4" s="119"/>
      <c r="Y4" s="83" t="s">
        <v>20</v>
      </c>
      <c r="Z4" s="84" t="s">
        <v>24</v>
      </c>
      <c r="AA4" s="83" t="s">
        <v>20</v>
      </c>
      <c r="AB4" s="84" t="s">
        <v>24</v>
      </c>
    </row>
    <row r="5" spans="24:28" ht="18.75">
      <c r="X5" s="85">
        <v>2539</v>
      </c>
      <c r="Y5" s="86">
        <v>5.3040000000000305</v>
      </c>
      <c r="Z5" s="87">
        <v>324</v>
      </c>
      <c r="AA5" s="88"/>
      <c r="AB5" s="89"/>
    </row>
    <row r="6" spans="24:28" ht="18.75">
      <c r="X6" s="85">
        <v>2540</v>
      </c>
      <c r="Y6" s="86">
        <v>4.903999999999996</v>
      </c>
      <c r="Z6" s="87">
        <v>246</v>
      </c>
      <c r="AA6" s="90"/>
      <c r="AB6" s="91"/>
    </row>
    <row r="7" spans="24:28" ht="18.75">
      <c r="X7" s="85">
        <v>2541</v>
      </c>
      <c r="Y7" s="86">
        <v>3.353999999999985</v>
      </c>
      <c r="Z7" s="87">
        <v>111.32</v>
      </c>
      <c r="AA7" s="90"/>
      <c r="AB7" s="92"/>
    </row>
    <row r="8" spans="24:28" ht="18.75">
      <c r="X8" s="85">
        <v>2542</v>
      </c>
      <c r="Y8" s="86">
        <v>3.9139999999999873</v>
      </c>
      <c r="Z8" s="87">
        <v>197.5</v>
      </c>
      <c r="AA8" s="90"/>
      <c r="AB8" s="92"/>
    </row>
    <row r="9" spans="24:28" ht="18.75">
      <c r="X9" s="85">
        <v>2543</v>
      </c>
      <c r="Y9" s="86">
        <v>3.0400000000000205</v>
      </c>
      <c r="Z9" s="87">
        <v>131.01</v>
      </c>
      <c r="AA9" s="90"/>
      <c r="AB9" s="92"/>
    </row>
    <row r="10" spans="24:28" ht="18.75">
      <c r="X10" s="85">
        <v>2544</v>
      </c>
      <c r="Y10" s="86">
        <v>5.03000000000003</v>
      </c>
      <c r="Z10" s="87">
        <v>524.4</v>
      </c>
      <c r="AA10" s="90"/>
      <c r="AB10" s="92"/>
    </row>
    <row r="11" spans="24:28" ht="18.75">
      <c r="X11" s="85">
        <v>2545</v>
      </c>
      <c r="Y11" s="86">
        <v>4.353999999999985</v>
      </c>
      <c r="Z11" s="87">
        <v>375.2</v>
      </c>
      <c r="AA11" s="90"/>
      <c r="AB11" s="92"/>
    </row>
    <row r="12" spans="24:28" ht="18.75">
      <c r="X12" s="85">
        <v>2546</v>
      </c>
      <c r="Y12" s="86">
        <v>4.074000000000012</v>
      </c>
      <c r="Z12" s="87">
        <v>456</v>
      </c>
      <c r="AA12" s="90"/>
      <c r="AB12" s="92"/>
    </row>
    <row r="13" spans="24:28" ht="18.75">
      <c r="X13" s="85">
        <v>2547</v>
      </c>
      <c r="Y13" s="86">
        <v>4.124000000000024</v>
      </c>
      <c r="Z13" s="87">
        <v>428.9</v>
      </c>
      <c r="AA13" s="90"/>
      <c r="AB13" s="92"/>
    </row>
    <row r="14" spans="24:28" ht="18.75">
      <c r="X14" s="85">
        <v>2548</v>
      </c>
      <c r="Y14" s="86">
        <v>6.28000000000003</v>
      </c>
      <c r="Z14" s="87">
        <v>891.32</v>
      </c>
      <c r="AA14" s="90"/>
      <c r="AB14" s="92"/>
    </row>
    <row r="15" spans="24:28" ht="18.75">
      <c r="X15" s="85">
        <v>2549</v>
      </c>
      <c r="Y15" s="86">
        <v>3.900000000000034</v>
      </c>
      <c r="Z15" s="87">
        <v>412.94</v>
      </c>
      <c r="AA15" s="90"/>
      <c r="AB15" s="92"/>
    </row>
    <row r="16" spans="24:28" ht="18.75">
      <c r="X16" s="85">
        <v>2550</v>
      </c>
      <c r="Y16" s="86">
        <v>1.8940000000000055</v>
      </c>
      <c r="Z16" s="87">
        <v>116.13</v>
      </c>
      <c r="AA16" s="90"/>
      <c r="AB16" s="92"/>
    </row>
    <row r="17" spans="24:28" ht="18.75">
      <c r="X17" s="85">
        <v>2551</v>
      </c>
      <c r="Y17" s="86">
        <v>2.4840000000000373</v>
      </c>
      <c r="Z17" s="87">
        <v>194.8</v>
      </c>
      <c r="AA17" s="90"/>
      <c r="AB17" s="92"/>
    </row>
    <row r="18" spans="24:28" ht="18.75">
      <c r="X18" s="85">
        <v>2552</v>
      </c>
      <c r="Y18" s="86">
        <v>2.43</v>
      </c>
      <c r="Z18" s="87">
        <v>263.08</v>
      </c>
      <c r="AA18" s="90"/>
      <c r="AB18" s="92"/>
    </row>
    <row r="19" spans="24:28" ht="18.75">
      <c r="X19" s="93">
        <v>2553</v>
      </c>
      <c r="Y19" s="94">
        <v>3.55</v>
      </c>
      <c r="Z19" s="95">
        <v>370.92</v>
      </c>
      <c r="AA19" s="90"/>
      <c r="AB19" s="92"/>
    </row>
    <row r="20" spans="24:28" ht="18.75">
      <c r="X20" s="85">
        <v>2554</v>
      </c>
      <c r="Y20" s="86">
        <v>4.9</v>
      </c>
      <c r="Z20" s="87">
        <v>694.7</v>
      </c>
      <c r="AA20" s="90"/>
      <c r="AB20" s="92"/>
    </row>
    <row r="21" spans="24:28" ht="18.75">
      <c r="X21" s="93">
        <v>2555</v>
      </c>
      <c r="Y21" s="96">
        <v>1.71</v>
      </c>
      <c r="Z21" s="87">
        <v>286.4</v>
      </c>
      <c r="AA21" s="90"/>
      <c r="AB21" s="92"/>
    </row>
    <row r="22" spans="24:28" ht="18.75">
      <c r="X22" s="85">
        <v>2556</v>
      </c>
      <c r="Y22" s="96">
        <v>2.16</v>
      </c>
      <c r="Z22" s="87">
        <v>322.3</v>
      </c>
      <c r="AA22" s="90"/>
      <c r="AB22" s="92"/>
    </row>
    <row r="23" spans="24:28" ht="18.75">
      <c r="X23" s="93">
        <v>2557</v>
      </c>
      <c r="Y23" s="96">
        <v>1.63</v>
      </c>
      <c r="Z23" s="87">
        <v>222.2</v>
      </c>
      <c r="AA23" s="90"/>
      <c r="AB23" s="92"/>
    </row>
    <row r="24" spans="24:28" ht="18.75">
      <c r="X24" s="85">
        <v>2558</v>
      </c>
      <c r="Y24" s="96">
        <v>0.54</v>
      </c>
      <c r="Z24" s="97">
        <v>80.68</v>
      </c>
      <c r="AA24" s="90"/>
      <c r="AB24" s="92"/>
    </row>
    <row r="25" spans="24:28" ht="18.75">
      <c r="X25" s="93">
        <v>2559</v>
      </c>
      <c r="Y25" s="96">
        <v>2.34</v>
      </c>
      <c r="Z25" s="87">
        <v>341.3</v>
      </c>
      <c r="AA25" s="90"/>
      <c r="AB25" s="92"/>
    </row>
    <row r="26" spans="24:28" ht="18.75">
      <c r="X26" s="85">
        <v>2560</v>
      </c>
      <c r="Y26" s="86">
        <v>2.2</v>
      </c>
      <c r="Z26" s="97">
        <v>278.68</v>
      </c>
      <c r="AA26" s="90"/>
      <c r="AB26" s="92"/>
    </row>
    <row r="27" spans="24:28" ht="18.75">
      <c r="X27" s="93">
        <v>2561</v>
      </c>
      <c r="Y27" s="96">
        <v>2.93</v>
      </c>
      <c r="Z27" s="87">
        <v>356.2</v>
      </c>
      <c r="AA27" s="90"/>
      <c r="AB27" s="92"/>
    </row>
    <row r="28" spans="24:28" ht="18.75">
      <c r="X28" s="85">
        <v>2562</v>
      </c>
      <c r="Y28" s="96">
        <v>1.11</v>
      </c>
      <c r="Z28" s="87">
        <v>151.3</v>
      </c>
      <c r="AA28" s="90"/>
      <c r="AB28" s="92"/>
    </row>
    <row r="29" spans="24:28" ht="18.75">
      <c r="X29" s="93">
        <v>2563</v>
      </c>
      <c r="Y29" s="96">
        <v>1.68</v>
      </c>
      <c r="Z29" s="87">
        <v>210</v>
      </c>
      <c r="AA29" s="90"/>
      <c r="AB29" s="92"/>
    </row>
    <row r="30" spans="24:28" ht="18.75">
      <c r="X30" s="85">
        <v>2564</v>
      </c>
      <c r="Y30" s="96">
        <v>0.93</v>
      </c>
      <c r="Z30" s="87">
        <v>126.9</v>
      </c>
      <c r="AA30" s="90"/>
      <c r="AB30" s="92"/>
    </row>
    <row r="31" spans="24:28" ht="18.75">
      <c r="X31" s="93">
        <v>2565</v>
      </c>
      <c r="Y31" s="96">
        <v>3.81</v>
      </c>
      <c r="Z31" s="87">
        <v>540</v>
      </c>
      <c r="AA31" s="90"/>
      <c r="AB31" s="92"/>
    </row>
    <row r="32" spans="24:28" ht="18.75">
      <c r="X32" s="85">
        <v>2566</v>
      </c>
      <c r="Y32" s="86">
        <v>2.2</v>
      </c>
      <c r="Z32" s="87">
        <v>251.2</v>
      </c>
      <c r="AA32" s="90"/>
      <c r="AB32" s="92"/>
    </row>
    <row r="33" spans="24:28" ht="18.75">
      <c r="X33" s="85"/>
      <c r="Y33" s="96"/>
      <c r="Z33" s="97"/>
      <c r="AA33" s="90"/>
      <c r="AB33" s="92"/>
    </row>
    <row r="34" spans="24:28" ht="18.75">
      <c r="X34" s="85"/>
      <c r="Y34" s="96"/>
      <c r="Z34" s="97"/>
      <c r="AA34" s="90"/>
      <c r="AB34" s="92"/>
    </row>
    <row r="35" spans="24:28" ht="18.75">
      <c r="X35" s="85"/>
      <c r="Y35" s="96"/>
      <c r="Z35" s="97"/>
      <c r="AA35" s="90"/>
      <c r="AB35" s="92"/>
    </row>
    <row r="36" spans="24:28" ht="18.75">
      <c r="X36" s="85"/>
      <c r="Y36" s="96"/>
      <c r="Z36" s="97"/>
      <c r="AA36" s="90"/>
      <c r="AB36" s="92"/>
    </row>
    <row r="37" spans="24:28" ht="18.75">
      <c r="X37" s="85"/>
      <c r="Y37" s="96"/>
      <c r="Z37" s="97"/>
      <c r="AA37" s="90"/>
      <c r="AB37" s="92"/>
    </row>
    <row r="38" spans="24:28" ht="18.75">
      <c r="X38" s="85"/>
      <c r="Y38" s="96"/>
      <c r="Z38" s="97"/>
      <c r="AA38" s="90"/>
      <c r="AB38" s="92"/>
    </row>
    <row r="39" spans="24:28" ht="18.75">
      <c r="X39" s="85"/>
      <c r="Y39" s="96"/>
      <c r="Z39" s="97"/>
      <c r="AA39" s="90"/>
      <c r="AB39" s="92"/>
    </row>
    <row r="40" spans="24:28" ht="18.75">
      <c r="X40" s="85"/>
      <c r="Y40" s="96"/>
      <c r="Z40" s="97"/>
      <c r="AA40" s="90"/>
      <c r="AB40" s="92"/>
    </row>
    <row r="41" spans="24:28" ht="18.75">
      <c r="X41" s="85"/>
      <c r="Y41" s="96"/>
      <c r="Z41" s="97"/>
      <c r="AA41" s="90"/>
      <c r="AB41" s="92"/>
    </row>
    <row r="42" spans="24:28" ht="18.75">
      <c r="X42" s="85"/>
      <c r="Y42" s="96"/>
      <c r="Z42" s="97"/>
      <c r="AA42" s="90"/>
      <c r="AB42" s="92"/>
    </row>
    <row r="43" spans="24:28" ht="18.75">
      <c r="X43" s="85"/>
      <c r="Y43" s="96"/>
      <c r="Z43" s="97"/>
      <c r="AA43" s="90"/>
      <c r="AB43" s="92"/>
    </row>
    <row r="44" spans="24:28" ht="18.75">
      <c r="X44" s="85"/>
      <c r="Y44" s="96"/>
      <c r="Z44" s="97"/>
      <c r="AA44" s="90"/>
      <c r="AB44" s="92"/>
    </row>
    <row r="45" spans="24:28" ht="18.75">
      <c r="X45" s="85"/>
      <c r="Y45" s="96"/>
      <c r="Z45" s="97"/>
      <c r="AA45" s="90"/>
      <c r="AB45" s="92"/>
    </row>
    <row r="46" spans="24:28" ht="18.75">
      <c r="X46" s="85"/>
      <c r="Y46" s="96"/>
      <c r="Z46" s="97"/>
      <c r="AA46" s="90"/>
      <c r="AB46" s="92"/>
    </row>
    <row r="47" spans="24:28" ht="18.75">
      <c r="X47" s="85"/>
      <c r="Y47" s="96"/>
      <c r="Z47" s="97"/>
      <c r="AA47" s="90"/>
      <c r="AB47" s="92"/>
    </row>
    <row r="48" spans="24:28" ht="18.75">
      <c r="X48" s="85"/>
      <c r="Y48" s="96"/>
      <c r="Z48" s="97"/>
      <c r="AA48" s="90"/>
      <c r="AB48" s="92"/>
    </row>
    <row r="49" spans="24:28" ht="18.75">
      <c r="X49" s="85"/>
      <c r="Y49" s="96"/>
      <c r="Z49" s="97"/>
      <c r="AA49" s="90"/>
      <c r="AB49" s="92"/>
    </row>
    <row r="50" spans="24:28" ht="18.75">
      <c r="X50" s="85"/>
      <c r="Y50" s="96"/>
      <c r="Z50" s="97"/>
      <c r="AA50" s="90"/>
      <c r="AB50" s="92"/>
    </row>
    <row r="51" spans="24:28" ht="18.75">
      <c r="X51" s="85"/>
      <c r="Y51" s="96"/>
      <c r="Z51" s="97"/>
      <c r="AA51" s="90"/>
      <c r="AB51" s="92"/>
    </row>
    <row r="52" spans="24:28" ht="18.75">
      <c r="X52" s="85"/>
      <c r="Y52" s="96"/>
      <c r="Z52" s="97"/>
      <c r="AA52" s="90"/>
      <c r="AB52" s="92"/>
    </row>
    <row r="53" spans="24:28" ht="18.75">
      <c r="X53" s="85"/>
      <c r="Y53" s="96"/>
      <c r="Z53" s="97"/>
      <c r="AA53" s="90"/>
      <c r="AB53" s="92"/>
    </row>
    <row r="54" spans="24:28" ht="18.75">
      <c r="X54" s="85"/>
      <c r="Y54" s="96"/>
      <c r="Z54" s="97"/>
      <c r="AA54" s="90"/>
      <c r="AB54" s="92"/>
    </row>
    <row r="55" spans="24:28" ht="18.75">
      <c r="X55" s="85"/>
      <c r="Y55" s="96"/>
      <c r="Z55" s="97"/>
      <c r="AA55" s="90"/>
      <c r="AB55" s="92"/>
    </row>
    <row r="56" spans="24:28" ht="18.75">
      <c r="X56" s="85"/>
      <c r="Y56" s="96"/>
      <c r="Z56" s="97"/>
      <c r="AA56" s="90"/>
      <c r="AB56" s="92"/>
    </row>
    <row r="57" spans="24:28" ht="18.75">
      <c r="X57" s="85"/>
      <c r="Y57" s="96"/>
      <c r="Z57" s="97"/>
      <c r="AA57" s="90"/>
      <c r="AB57" s="92"/>
    </row>
    <row r="58" spans="24:28" ht="18.75">
      <c r="X58" s="85"/>
      <c r="Y58" s="96"/>
      <c r="Z58" s="97"/>
      <c r="AA58" s="90"/>
      <c r="AB58" s="92"/>
    </row>
    <row r="59" spans="24:28" ht="18.75">
      <c r="X59" s="85"/>
      <c r="Y59" s="96"/>
      <c r="Z59" s="97"/>
      <c r="AA59" s="90"/>
      <c r="AB59" s="92"/>
    </row>
    <row r="60" spans="24:28" ht="18.75">
      <c r="X60" s="85"/>
      <c r="Y60" s="96"/>
      <c r="Z60" s="97"/>
      <c r="AA60" s="90"/>
      <c r="AB60" s="92"/>
    </row>
    <row r="61" spans="24:28" ht="18.75">
      <c r="X61" s="85"/>
      <c r="Y61" s="96"/>
      <c r="Z61" s="97"/>
      <c r="AA61" s="90"/>
      <c r="AB61" s="92"/>
    </row>
    <row r="62" spans="24:28" ht="18.75">
      <c r="X62" s="85"/>
      <c r="Y62" s="96"/>
      <c r="Z62" s="97"/>
      <c r="AA62" s="90"/>
      <c r="AB62" s="92"/>
    </row>
    <row r="63" spans="24:28" ht="18.75">
      <c r="X63" s="85"/>
      <c r="Y63" s="96"/>
      <c r="Z63" s="97"/>
      <c r="AA63" s="90"/>
      <c r="AB63" s="92"/>
    </row>
    <row r="64" spans="24:28" ht="18.75">
      <c r="X64" s="85"/>
      <c r="Y64" s="96"/>
      <c r="Z64" s="97"/>
      <c r="AA64" s="90"/>
      <c r="AB64" s="92"/>
    </row>
    <row r="65" spans="24:28" ht="18.75">
      <c r="X65" s="85"/>
      <c r="Y65" s="96"/>
      <c r="Z65" s="97"/>
      <c r="AA65" s="90"/>
      <c r="AB65" s="92"/>
    </row>
    <row r="66" spans="24:28" ht="18.75">
      <c r="X66" s="85"/>
      <c r="Y66" s="96"/>
      <c r="Z66" s="97"/>
      <c r="AA66" s="90"/>
      <c r="AB66" s="92"/>
    </row>
    <row r="67" spans="24:28" ht="18.75">
      <c r="X67" s="85"/>
      <c r="Y67" s="96"/>
      <c r="Z67" s="97"/>
      <c r="AA67" s="90"/>
      <c r="AB67" s="92"/>
    </row>
    <row r="68" spans="24:28" ht="18.75">
      <c r="X68" s="85"/>
      <c r="Y68" s="96"/>
      <c r="Z68" s="97"/>
      <c r="AA68" s="90"/>
      <c r="AB68" s="92"/>
    </row>
    <row r="69" spans="24:28" ht="18.75">
      <c r="X69" s="85"/>
      <c r="Y69" s="96"/>
      <c r="Z69" s="97"/>
      <c r="AA69" s="90"/>
      <c r="AB69" s="92"/>
    </row>
    <row r="70" spans="24:28" ht="18.75">
      <c r="X70" s="85"/>
      <c r="Y70" s="96"/>
      <c r="Z70" s="97"/>
      <c r="AA70" s="90"/>
      <c r="AB70" s="92"/>
    </row>
    <row r="71" spans="24:28" ht="18.75">
      <c r="X71" s="85"/>
      <c r="Y71" s="96"/>
      <c r="Z71" s="97"/>
      <c r="AA71" s="90"/>
      <c r="AB71" s="92"/>
    </row>
    <row r="72" spans="24:28" ht="18.75">
      <c r="X72" s="85"/>
      <c r="Y72" s="96"/>
      <c r="Z72" s="97"/>
      <c r="AA72" s="90"/>
      <c r="AB72" s="92"/>
    </row>
    <row r="73" spans="24:28" ht="18.75">
      <c r="X73" s="85"/>
      <c r="Y73" s="96"/>
      <c r="Z73" s="97"/>
      <c r="AA73" s="90"/>
      <c r="AB73" s="92"/>
    </row>
    <row r="74" spans="24:28" ht="18.75">
      <c r="X74" s="85"/>
      <c r="Y74" s="96"/>
      <c r="Z74" s="97"/>
      <c r="AA74" s="90"/>
      <c r="AB74" s="92"/>
    </row>
    <row r="75" spans="24:28" ht="18.75">
      <c r="X75" s="85"/>
      <c r="Y75" s="96"/>
      <c r="Z75" s="97"/>
      <c r="AA75" s="90"/>
      <c r="AB75" s="92"/>
    </row>
    <row r="76" spans="24:28" ht="18.75">
      <c r="X76" s="98"/>
      <c r="Y76" s="96"/>
      <c r="Z76" s="97"/>
      <c r="AA76" s="90"/>
      <c r="AB76" s="92"/>
    </row>
    <row r="77" spans="24:28" ht="18.75">
      <c r="X77" s="98"/>
      <c r="Y77" s="96"/>
      <c r="Z77" s="97"/>
      <c r="AA77" s="90"/>
      <c r="AB77" s="92"/>
    </row>
    <row r="78" spans="24:28" ht="18.75">
      <c r="X78" s="85"/>
      <c r="Y78" s="96"/>
      <c r="Z78" s="97"/>
      <c r="AA78" s="90"/>
      <c r="AB78" s="92"/>
    </row>
    <row r="79" spans="24:28" ht="18.75">
      <c r="X79" s="85"/>
      <c r="Y79" s="96"/>
      <c r="Z79" s="97"/>
      <c r="AA79" s="90"/>
      <c r="AB79" s="92"/>
    </row>
    <row r="80" spans="24:28" ht="18.75">
      <c r="X80" s="85"/>
      <c r="Y80" s="86"/>
      <c r="Z80" s="87"/>
      <c r="AA80" s="90"/>
      <c r="AB80" s="92"/>
    </row>
    <row r="81" spans="24:28" ht="18.75">
      <c r="X81" s="85"/>
      <c r="Y81" s="86"/>
      <c r="Z81" s="87"/>
      <c r="AA81" s="90"/>
      <c r="AB81" s="92"/>
    </row>
    <row r="82" spans="24:28" ht="18.75">
      <c r="X82" s="85"/>
      <c r="Y82" s="86"/>
      <c r="Z82" s="87"/>
      <c r="AA82" s="90"/>
      <c r="AB82" s="92"/>
    </row>
    <row r="83" spans="24:28" ht="18.75">
      <c r="X83" s="85"/>
      <c r="Y83" s="86"/>
      <c r="Z83" s="87"/>
      <c r="AA83" s="90"/>
      <c r="AB83" s="92"/>
    </row>
    <row r="84" spans="24:28" ht="18.75">
      <c r="X84" s="85"/>
      <c r="Y84" s="86"/>
      <c r="Z84" s="87"/>
      <c r="AA84" s="90"/>
      <c r="AB84" s="92"/>
    </row>
    <row r="85" spans="24:28" ht="18.75">
      <c r="X85" s="85"/>
      <c r="Y85" s="86"/>
      <c r="Z85" s="87"/>
      <c r="AA85" s="90"/>
      <c r="AB85" s="92"/>
    </row>
    <row r="86" spans="24:28" ht="18.75">
      <c r="X86" s="85"/>
      <c r="Y86" s="86"/>
      <c r="Z86" s="87"/>
      <c r="AA86" s="90"/>
      <c r="AB86" s="92"/>
    </row>
    <row r="87" spans="24:28" ht="18.75">
      <c r="X87" s="85"/>
      <c r="Y87" s="86"/>
      <c r="Z87" s="87"/>
      <c r="AA87" s="90"/>
      <c r="AB87" s="92"/>
    </row>
    <row r="88" spans="24:28" ht="18.75">
      <c r="X88" s="85"/>
      <c r="Y88" s="86"/>
      <c r="Z88" s="87"/>
      <c r="AA88" s="90"/>
      <c r="AB88" s="92"/>
    </row>
    <row r="89" spans="24:28" ht="18.75">
      <c r="X89" s="85"/>
      <c r="Y89" s="86"/>
      <c r="Z89" s="87"/>
      <c r="AA89" s="90"/>
      <c r="AB89" s="92"/>
    </row>
    <row r="90" spans="24:28" ht="18.75">
      <c r="X90" s="85"/>
      <c r="Y90" s="86"/>
      <c r="Z90" s="87"/>
      <c r="AA90" s="90"/>
      <c r="AB90" s="92"/>
    </row>
    <row r="91" spans="24:28" ht="18.75">
      <c r="X91" s="85"/>
      <c r="Y91" s="86"/>
      <c r="Z91" s="87"/>
      <c r="AA91" s="90"/>
      <c r="AB91" s="92"/>
    </row>
    <row r="92" spans="24:28" ht="18.75">
      <c r="X92" s="85"/>
      <c r="Y92" s="86"/>
      <c r="Z92" s="87"/>
      <c r="AA92" s="90"/>
      <c r="AB92" s="92"/>
    </row>
    <row r="93" spans="24:28" ht="18.75">
      <c r="X93" s="85"/>
      <c r="Y93" s="86"/>
      <c r="Z93" s="87"/>
      <c r="AA93" s="90"/>
      <c r="AB93" s="92"/>
    </row>
    <row r="94" spans="24:28" ht="18.75">
      <c r="X94" s="93"/>
      <c r="Y94" s="94"/>
      <c r="Z94" s="95"/>
      <c r="AA94" s="99"/>
      <c r="AB94" s="100"/>
    </row>
    <row r="95" spans="24:28" ht="18.75">
      <c r="X95" s="85"/>
      <c r="Y95" s="86"/>
      <c r="Z95" s="87"/>
      <c r="AA95" s="90"/>
      <c r="AB95" s="92"/>
    </row>
    <row r="96" spans="24:28" ht="18.75">
      <c r="X96" s="85"/>
      <c r="Y96" s="86"/>
      <c r="Z96" s="87"/>
      <c r="AA96" s="90"/>
      <c r="AB96" s="92"/>
    </row>
    <row r="97" spans="24:28" ht="18.75">
      <c r="X97" s="85"/>
      <c r="Y97" s="86"/>
      <c r="Z97" s="87"/>
      <c r="AA97" s="90"/>
      <c r="AB97" s="92"/>
    </row>
    <row r="98" spans="24:28" ht="18.75">
      <c r="X98" s="85"/>
      <c r="Y98" s="86"/>
      <c r="Z98" s="87"/>
      <c r="AA98" s="90"/>
      <c r="AB98" s="92"/>
    </row>
    <row r="99" spans="24:28" ht="18.75">
      <c r="X99" s="85"/>
      <c r="Y99" s="86"/>
      <c r="Z99" s="87"/>
      <c r="AA99" s="90"/>
      <c r="AB99" s="92"/>
    </row>
    <row r="100" spans="24:28" ht="18.75">
      <c r="X100" s="101"/>
      <c r="Y100" s="102"/>
      <c r="Z100" s="103"/>
      <c r="AA100" s="104"/>
      <c r="AB100" s="105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2007-11-06T06:45:06Z</cp:lastPrinted>
  <dcterms:created xsi:type="dcterms:W3CDTF">1999-07-22T02:34:52Z</dcterms:created>
  <dcterms:modified xsi:type="dcterms:W3CDTF">2024-06-11T04:05:04Z</dcterms:modified>
  <cp:category/>
  <cp:version/>
  <cp:contentType/>
  <cp:contentStatus/>
</cp:coreProperties>
</file>