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65" sheetId="1" r:id="rId1"/>
    <sheet name="ปริมาณน้ำสูงสุด" sheetId="2" r:id="rId2"/>
    <sheet name="ปริมาณน้ำต่ำสุด" sheetId="3" r:id="rId3"/>
    <sheet name="Data P.6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<sst xmlns="http://schemas.openxmlformats.org/spreadsheetml/2006/main" count="126" uniqueCount="24">
  <si>
    <t xml:space="preserve">       ปริมาณน้ำรายปี</t>
  </si>
  <si>
    <t xml:space="preserve"> </t>
  </si>
  <si>
    <t>สถานี :  P.65  น้ำแม่แตง  บ้านม่วงป๊อก  อ.เวียงแหง  จ.เชียงใหม่</t>
  </si>
  <si>
    <t>พื้นที่รับน้ำ   243   ตร.กม.</t>
  </si>
  <si>
    <t>ตลิ่งฝั่งซ้าย 745.469  ม.(ร.ท.ก.) ตลิ่งฝั่งขวา 745.455  ม.(ร.ท.ก.)ท้องน้ำ 740.716 ม.(ร.ท.ก.) ศูนย์เสาระดับน้ำ  740.406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</si>
  <si>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</si>
  <si>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</si>
  <si>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</si>
  <si>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</si>
  <si>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</si>
  <si>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</si>
  <si>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</si>
  <si>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</si>
  <si>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</si>
  <si>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</si>
  <si>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</si>
  <si>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</si>
  <si>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</si>
  <si>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</si>
  <si>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</si>
  <si>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</si>
  <si>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t>หมายเหตุ 1. หยุดการสำรวจปริมาณน้ำตั้งแต่ปี 2546- ปัจจุบัน</t>
  </si>
  <si>
    <t xml:space="preserve"> 2. ตั้งแต่ปีน้ำ 2553 ไม่สำรวจปริมาณน้ำ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</si>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</sst>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.0"/>
    <numFmt numFmtId="245" formatCode="#,##0_ ;\-#,##0\ "/>
    <numFmt numFmtId="246" formatCode="#,##0.0_ ;\-#,##0.0\ "/>
    <numFmt numFmtId="247" formatCode="#,##0.00_ ;\-#,##0.00\ "/>
    <numFmt numFmtId="248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40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240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40" fontId="28" fillId="0" borderId="0" xfId="46" applyNumberFormat="1" applyFont="1" applyBorder="1" applyAlignment="1">
      <alignment horizontal="center"/>
      <protection/>
    </xf>
    <xf numFmtId="2" fontId="28" fillId="0" borderId="15" xfId="46" applyNumberFormat="1" applyFont="1" applyBorder="1">
      <alignment/>
      <protection/>
    </xf>
    <xf numFmtId="2" fontId="28" fillId="0" borderId="19" xfId="46" applyNumberFormat="1" applyFont="1" applyBorder="1" applyAlignment="1">
      <alignment horizontal="center"/>
      <protection/>
    </xf>
    <xf numFmtId="240" fontId="28" fillId="0" borderId="15" xfId="46" applyNumberFormat="1" applyFont="1" applyBorder="1" applyAlignment="1">
      <alignment horizontal="center"/>
      <protection/>
    </xf>
    <xf numFmtId="248" fontId="0" fillId="0" borderId="0" xfId="46" applyNumberFormat="1" applyBorder="1">
      <alignment/>
      <protection/>
    </xf>
    <xf numFmtId="0" fontId="0" fillId="0" borderId="0" xfId="46" applyBorder="1" applyAlignment="1">
      <alignment horizontal="right"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right"/>
      <protection/>
    </xf>
    <xf numFmtId="2" fontId="28" fillId="0" borderId="18" xfId="46" applyNumberFormat="1" applyFont="1" applyBorder="1">
      <alignment/>
      <protection/>
    </xf>
    <xf numFmtId="240" fontId="28" fillId="0" borderId="16" xfId="46" applyNumberFormat="1" applyFont="1" applyBorder="1" applyAlignment="1">
      <alignment horizontal="center"/>
      <protection/>
    </xf>
    <xf numFmtId="240" fontId="28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2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240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 applyAlignment="1">
      <alignment horizontal="right"/>
      <protection/>
    </xf>
    <xf numFmtId="0" fontId="0" fillId="0" borderId="24" xfId="46" applyBorder="1" applyAlignment="1">
      <alignment horizontal="right"/>
      <protection/>
    </xf>
    <xf numFmtId="0" fontId="0" fillId="0" borderId="25" xfId="46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0" fontId="0" fillId="24" borderId="22" xfId="46" applyFill="1" applyBorder="1" applyAlignment="1">
      <alignment horizontal="right"/>
      <protection/>
    </xf>
    <xf numFmtId="0" fontId="0" fillId="0" borderId="20" xfId="46" applyFill="1" applyBorder="1">
      <alignment/>
      <protection/>
    </xf>
    <xf numFmtId="0" fontId="0" fillId="0" borderId="0" xfId="46" applyFont="1" applyBorder="1" applyAlignment="1">
      <alignment horizontal="right"/>
      <protection/>
    </xf>
    <xf numFmtId="240" fontId="0" fillId="0" borderId="22" xfId="46" applyNumberFormat="1" applyFont="1" applyBorder="1" applyAlignment="1">
      <alignment horizontal="right"/>
      <protection/>
    </xf>
    <xf numFmtId="2" fontId="29" fillId="0" borderId="19" xfId="46" applyNumberFormat="1" applyFont="1" applyBorder="1" applyAlignment="1">
      <alignment horizontal="right"/>
      <protection/>
    </xf>
    <xf numFmtId="0" fontId="0" fillId="0" borderId="20" xfId="46" applyFont="1" applyFill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0" fontId="0" fillId="0" borderId="20" xfId="46" applyFont="1" applyBorder="1">
      <alignment/>
      <protection/>
    </xf>
    <xf numFmtId="0" fontId="0" fillId="0" borderId="0" xfId="46" applyBorder="1">
      <alignment/>
      <protection/>
    </xf>
    <xf numFmtId="2" fontId="0" fillId="24" borderId="24" xfId="46" applyNumberFormat="1" applyFill="1" applyBorder="1">
      <alignment/>
      <protection/>
    </xf>
    <xf numFmtId="0" fontId="0" fillId="0" borderId="22" xfId="46" applyBorder="1">
      <alignment/>
      <protection/>
    </xf>
    <xf numFmtId="2" fontId="0" fillId="0" borderId="22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" fontId="30" fillId="0" borderId="0" xfId="46" applyNumberFormat="1" applyFont="1">
      <alignment/>
      <protection/>
    </xf>
    <xf numFmtId="2" fontId="0" fillId="0" borderId="24" xfId="46" applyNumberFormat="1" applyBorder="1">
      <alignment/>
      <protection/>
    </xf>
    <xf numFmtId="240" fontId="0" fillId="0" borderId="22" xfId="46" applyNumberFormat="1" applyBorder="1">
      <alignment/>
      <protection/>
    </xf>
    <xf numFmtId="0" fontId="0" fillId="0" borderId="25" xfId="46" applyFont="1" applyBorder="1" applyAlignment="1">
      <alignment horizontal="right"/>
      <protection/>
    </xf>
    <xf numFmtId="16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>
      <alignment/>
      <protection/>
    </xf>
    <xf numFmtId="0" fontId="0" fillId="0" borderId="25" xfId="46" applyBorder="1">
      <alignment/>
      <protection/>
    </xf>
    <xf numFmtId="240" fontId="30" fillId="0" borderId="0" xfId="46" applyNumberFormat="1" applyFont="1" applyBorder="1" applyAlignment="1">
      <alignment horizontal="left" vertical="center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240" fontId="0" fillId="0" borderId="17" xfId="46" applyNumberFormat="1" applyFont="1" applyBorder="1" applyAlignment="1">
      <alignment vertical="center"/>
      <protection/>
    </xf>
    <xf numFmtId="0" fontId="0" fillId="0" borderId="30" xfId="46" applyBorder="1">
      <alignment/>
      <protection/>
    </xf>
    <xf numFmtId="0" fontId="0" fillId="0" borderId="31" xfId="46" applyBorder="1">
      <alignment/>
      <protection/>
    </xf>
    <xf numFmtId="240" fontId="0" fillId="0" borderId="31" xfId="46" applyNumberFormat="1" applyBorder="1">
      <alignment/>
      <protection/>
    </xf>
    <xf numFmtId="2" fontId="0" fillId="0" borderId="31" xfId="46" applyNumberFormat="1" applyBorder="1">
      <alignment/>
      <protection/>
    </xf>
    <xf numFmtId="240" fontId="0" fillId="0" borderId="32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475"/>
          <c:w val="0.809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P.65'!$A$9:$A$36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'Data P.65'!$Q$9:$Q$36</c:f>
              <c:numCache>
                <c:ptCount val="28"/>
                <c:pt idx="0">
                  <c:v>2.51</c:v>
                </c:pt>
                <c:pt idx="1">
                  <c:v>2.3</c:v>
                </c:pt>
                <c:pt idx="2">
                  <c:v>3.32</c:v>
                </c:pt>
                <c:pt idx="3">
                  <c:v>3.36</c:v>
                </c:pt>
                <c:pt idx="4">
                  <c:v>3.3</c:v>
                </c:pt>
                <c:pt idx="5">
                  <c:v>2.6</c:v>
                </c:pt>
                <c:pt idx="6">
                  <c:v>2.56</c:v>
                </c:pt>
                <c:pt idx="7">
                  <c:v>2.74</c:v>
                </c:pt>
                <c:pt idx="8">
                  <c:v>3</c:v>
                </c:pt>
                <c:pt idx="9">
                  <c:v>3.4</c:v>
                </c:pt>
                <c:pt idx="10">
                  <c:v>3.2</c:v>
                </c:pt>
                <c:pt idx="11">
                  <c:v>3.22</c:v>
                </c:pt>
                <c:pt idx="12">
                  <c:v>3.6700000000000728</c:v>
                </c:pt>
                <c:pt idx="13">
                  <c:v>4.18</c:v>
                </c:pt>
                <c:pt idx="14">
                  <c:v>3.7</c:v>
                </c:pt>
                <c:pt idx="15">
                  <c:v>3.1100000000000136</c:v>
                </c:pt>
                <c:pt idx="16">
                  <c:v>4.274000000000001</c:v>
                </c:pt>
                <c:pt idx="17">
                  <c:v>3.32000000000005</c:v>
                </c:pt>
                <c:pt idx="18">
                  <c:v>4.454000000000065</c:v>
                </c:pt>
                <c:pt idx="19">
                  <c:v>3.8799999999999955</c:v>
                </c:pt>
                <c:pt idx="20">
                  <c:v>3.854000000000042</c:v>
                </c:pt>
                <c:pt idx="21">
                  <c:v>2.560000000000059</c:v>
                </c:pt>
                <c:pt idx="22">
                  <c:v>3.4400000000000546</c:v>
                </c:pt>
                <c:pt idx="23">
                  <c:v>2.800000000000068</c:v>
                </c:pt>
                <c:pt idx="24">
                  <c:v>3.4600000000000364</c:v>
                </c:pt>
                <c:pt idx="25">
                  <c:v>3.980000000000018</c:v>
                </c:pt>
                <c:pt idx="26">
                  <c:v>3.18</c:v>
                </c:pt>
                <c:pt idx="27">
                  <c:v>2.56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P.65'!$A$9:$A$36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'Data P.65'!$T$9:$T$36</c:f>
              <c:numCache>
                <c:ptCount val="28"/>
                <c:pt idx="0">
                  <c:v>0</c:v>
                </c:pt>
                <c:pt idx="1">
                  <c:v>0.46</c:v>
                </c:pt>
                <c:pt idx="2">
                  <c:v>0.48</c:v>
                </c:pt>
                <c:pt idx="3">
                  <c:v>0.6</c:v>
                </c:pt>
                <c:pt idx="4">
                  <c:v>0.61</c:v>
                </c:pt>
                <c:pt idx="5">
                  <c:v>0.53</c:v>
                </c:pt>
                <c:pt idx="6">
                  <c:v>0.52</c:v>
                </c:pt>
                <c:pt idx="7">
                  <c:v>0.54</c:v>
                </c:pt>
                <c:pt idx="8">
                  <c:v>0.61</c:v>
                </c:pt>
                <c:pt idx="9">
                  <c:v>0.6</c:v>
                </c:pt>
                <c:pt idx="10">
                  <c:v>0.71</c:v>
                </c:pt>
                <c:pt idx="11">
                  <c:v>0</c:v>
                </c:pt>
                <c:pt idx="12">
                  <c:v>0</c:v>
                </c:pt>
                <c:pt idx="13">
                  <c:v>0.71</c:v>
                </c:pt>
                <c:pt idx="14">
                  <c:v>1.08</c:v>
                </c:pt>
                <c:pt idx="15">
                  <c:v>1.0500000000000682</c:v>
                </c:pt>
                <c:pt idx="16">
                  <c:v>1.01400000000001</c:v>
                </c:pt>
                <c:pt idx="17">
                  <c:v>1.0300000000000864</c:v>
                </c:pt>
                <c:pt idx="18">
                  <c:v>0.9400000000000546</c:v>
                </c:pt>
                <c:pt idx="19">
                  <c:v>1.1299999999999955</c:v>
                </c:pt>
                <c:pt idx="20">
                  <c:v>1.1900000000000546</c:v>
                </c:pt>
                <c:pt idx="21">
                  <c:v>0.9300000000000637</c:v>
                </c:pt>
                <c:pt idx="22">
                  <c:v>0.8000000000000682</c:v>
                </c:pt>
                <c:pt idx="23">
                  <c:v>0.7400000000000091</c:v>
                </c:pt>
                <c:pt idx="24">
                  <c:v>0.650000000000091</c:v>
                </c:pt>
                <c:pt idx="25">
                  <c:v>0.8</c:v>
                </c:pt>
                <c:pt idx="26">
                  <c:v>0.78</c:v>
                </c:pt>
                <c:pt idx="27">
                  <c:v>0.26</c:v>
                </c:pt>
              </c:numCache>
            </c:numRef>
          </c:val>
        </c:ser>
        <c:overlap val="100"/>
        <c:gapWidth val="50"/>
        <c:axId val="14427887"/>
        <c:axId val="62742120"/>
      </c:barChart>
      <c:catAx>
        <c:axId val="1442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742120"/>
        <c:crosses val="autoZero"/>
        <c:auto val="1"/>
        <c:lblOffset val="100"/>
        <c:tickLblSkip val="1"/>
        <c:noMultiLvlLbl val="0"/>
      </c:catAx>
      <c:valAx>
        <c:axId val="6274212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442788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455"/>
          <c:w val="0.82925"/>
          <c:h val="0.64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P.65'!$A$9:$A$36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'Data P.65'!$C$9:$C$36</c:f>
              <c:numCache>
                <c:ptCount val="28"/>
                <c:pt idx="0">
                  <c:v>31.05</c:v>
                </c:pt>
                <c:pt idx="1">
                  <c:v>23.6</c:v>
                </c:pt>
                <c:pt idx="2">
                  <c:v>83.6</c:v>
                </c:pt>
                <c:pt idx="3">
                  <c:v>98.88</c:v>
                </c:pt>
                <c:pt idx="4">
                  <c:v>86</c:v>
                </c:pt>
                <c:pt idx="5">
                  <c:v>34</c:v>
                </c:pt>
                <c:pt idx="6">
                  <c:v>27.78</c:v>
                </c:pt>
                <c:pt idx="7">
                  <c:v>23.1</c:v>
                </c:pt>
                <c:pt idx="8">
                  <c:v>37</c:v>
                </c:pt>
                <c:pt idx="9">
                  <c:v>57</c:v>
                </c:pt>
                <c:pt idx="10">
                  <c:v>49.3</c:v>
                </c:pt>
                <c:pt idx="11">
                  <c:v>50.08</c:v>
                </c:pt>
                <c:pt idx="12">
                  <c:v>68.58</c:v>
                </c:pt>
                <c:pt idx="13">
                  <c:v>67.54</c:v>
                </c:pt>
                <c:pt idx="14">
                  <c:v>40.41</c:v>
                </c:pt>
                <c:pt idx="15">
                  <c:v>29.22</c:v>
                </c:pt>
                <c:pt idx="16">
                  <c:v>50.76</c:v>
                </c:pt>
                <c:pt idx="17">
                  <c:v>40.56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50"/>
        <c:axId val="27808169"/>
        <c:axId val="48946930"/>
      </c:barChart>
      <c:catAx>
        <c:axId val="2780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946930"/>
        <c:crosses val="autoZero"/>
        <c:auto val="1"/>
        <c:lblOffset val="100"/>
        <c:tickLblSkip val="1"/>
        <c:noMultiLvlLbl val="0"/>
      </c:catAx>
      <c:valAx>
        <c:axId val="4894693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808169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455"/>
          <c:w val="0.82925"/>
          <c:h val="0.6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P.65'!$A$9:$A$36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'Data P.65'!$I$9:$I$36</c:f>
              <c:numCache>
                <c:ptCount val="28"/>
                <c:pt idx="0">
                  <c:v>0</c:v>
                </c:pt>
                <c:pt idx="1">
                  <c:v>0.15</c:v>
                </c:pt>
                <c:pt idx="2">
                  <c:v>0.45</c:v>
                </c:pt>
                <c:pt idx="3">
                  <c:v>0.42</c:v>
                </c:pt>
                <c:pt idx="4">
                  <c:v>0.17</c:v>
                </c:pt>
                <c:pt idx="5">
                  <c:v>0.07</c:v>
                </c:pt>
                <c:pt idx="6">
                  <c:v>0.06</c:v>
                </c:pt>
                <c:pt idx="7">
                  <c:v>0.14</c:v>
                </c:pt>
                <c:pt idx="8">
                  <c:v>0.185</c:v>
                </c:pt>
                <c:pt idx="9">
                  <c:v>0.13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</c:v>
                </c:pt>
                <c:pt idx="14">
                  <c:v>0.86</c:v>
                </c:pt>
                <c:pt idx="15">
                  <c:v>0.4</c:v>
                </c:pt>
                <c:pt idx="16">
                  <c:v>0.24</c:v>
                </c:pt>
                <c:pt idx="17">
                  <c:v>0.46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50"/>
        <c:axId val="37869187"/>
        <c:axId val="5278364"/>
      </c:barChart>
      <c:catAx>
        <c:axId val="37869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78364"/>
        <c:crosses val="autoZero"/>
        <c:auto val="1"/>
        <c:lblOffset val="100"/>
        <c:tickLblSkip val="1"/>
        <c:noMultiLvlLbl val="0"/>
      </c:catAx>
      <c:valAx>
        <c:axId val="527836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869187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workbookViewId="0" topLeftCell="D31">
      <selection activeCell="S43" sqref="S43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7.66015625" style="11" customWidth="1"/>
    <col min="5" max="5" width="7.33203125" style="1" customWidth="1"/>
    <col min="6" max="6" width="8.66015625" style="6" customWidth="1"/>
    <col min="7" max="7" width="7.66015625" style="11" customWidth="1"/>
    <col min="8" max="8" width="7.5" style="6" customWidth="1"/>
    <col min="9" max="9" width="8.83203125" style="6" customWidth="1"/>
    <col min="10" max="10" width="7.66015625" style="11" customWidth="1"/>
    <col min="11" max="11" width="7.33203125" style="6" customWidth="1"/>
    <col min="12" max="12" width="8.6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740.406</v>
      </c>
    </row>
    <row r="5" spans="1:15" ht="20.25">
      <c r="A5" s="27"/>
      <c r="B5" s="28" t="s">
        <v>5</v>
      </c>
      <c r="C5" s="29"/>
      <c r="D5" s="30"/>
      <c r="E5" s="31"/>
      <c r="F5" s="31"/>
      <c r="G5" s="30"/>
      <c r="H5" s="32" t="s">
        <v>6</v>
      </c>
      <c r="I5" s="31"/>
      <c r="J5" s="33"/>
      <c r="K5" s="31"/>
      <c r="L5" s="31"/>
      <c r="M5" s="34"/>
      <c r="N5" s="35" t="s">
        <v>7</v>
      </c>
      <c r="O5" s="36"/>
    </row>
    <row r="6" spans="1:15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2"/>
      <c r="H6" s="43" t="s">
        <v>9</v>
      </c>
      <c r="I6" s="41"/>
      <c r="J6" s="40"/>
      <c r="K6" s="38" t="s">
        <v>10</v>
      </c>
      <c r="L6" s="41"/>
      <c r="M6" s="44"/>
      <c r="N6" s="45" t="s">
        <v>1</v>
      </c>
      <c r="O6" s="38"/>
    </row>
    <row r="7" spans="1:43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50" t="s">
        <v>14</v>
      </c>
      <c r="H7" s="51" t="s">
        <v>12</v>
      </c>
      <c r="I7" s="49" t="s">
        <v>13</v>
      </c>
      <c r="J7" s="48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P7" s="54"/>
      <c r="AQ7" s="55"/>
    </row>
    <row r="8" spans="1:43" ht="20.25">
      <c r="A8" s="56"/>
      <c r="B8" s="57" t="s">
        <v>16</v>
      </c>
      <c r="C8" s="58" t="s">
        <v>17</v>
      </c>
      <c r="D8" s="59"/>
      <c r="E8" s="57" t="s">
        <v>16</v>
      </c>
      <c r="F8" s="58" t="s">
        <v>17</v>
      </c>
      <c r="G8" s="60"/>
      <c r="H8" s="61" t="s">
        <v>16</v>
      </c>
      <c r="I8" s="58" t="s">
        <v>17</v>
      </c>
      <c r="J8" s="62"/>
      <c r="K8" s="57" t="s">
        <v>16</v>
      </c>
      <c r="L8" s="58" t="s">
        <v>17</v>
      </c>
      <c r="M8" s="63"/>
      <c r="N8" s="58" t="s">
        <v>18</v>
      </c>
      <c r="O8" s="57" t="s">
        <v>17</v>
      </c>
      <c r="Q8" s="64"/>
      <c r="R8" s="64"/>
      <c r="AP8" s="54"/>
      <c r="AQ8" s="55"/>
    </row>
    <row r="9" spans="1:43" ht="18" customHeight="1">
      <c r="A9" s="65">
        <v>2535</v>
      </c>
      <c r="B9" s="66">
        <f aca="true" t="shared" si="0" ref="B9:B23">$Q$4+Q9</f>
        <v>742.9159999999999</v>
      </c>
      <c r="C9" s="67">
        <v>31.05</v>
      </c>
      <c r="D9" s="68">
        <v>34593</v>
      </c>
      <c r="E9" s="67">
        <f aca="true" t="shared" si="1" ref="E9:E23">$Q$4+R9</f>
        <v>742.5459999999999</v>
      </c>
      <c r="F9" s="67">
        <v>22.28</v>
      </c>
      <c r="G9" s="69">
        <v>34595</v>
      </c>
      <c r="H9" s="70" t="s">
        <v>19</v>
      </c>
      <c r="I9" s="67" t="s">
        <v>19</v>
      </c>
      <c r="J9" s="68" t="s">
        <v>19</v>
      </c>
      <c r="K9" s="67" t="s">
        <v>19</v>
      </c>
      <c r="L9" s="67" t="s">
        <v>19</v>
      </c>
      <c r="M9" s="68" t="s">
        <v>19</v>
      </c>
      <c r="N9" s="67" t="s">
        <v>19</v>
      </c>
      <c r="O9" s="71" t="s">
        <v>19</v>
      </c>
      <c r="Q9" s="6">
        <v>2.51</v>
      </c>
      <c r="R9" s="1">
        <v>2.14</v>
      </c>
      <c r="T9" s="64" t="s">
        <v>20</v>
      </c>
      <c r="U9" s="64" t="s">
        <v>20</v>
      </c>
      <c r="AP9" s="54"/>
      <c r="AQ9" s="55"/>
    </row>
    <row r="10" spans="1:43" ht="18" customHeight="1">
      <c r="A10" s="65">
        <v>2536</v>
      </c>
      <c r="B10" s="72">
        <f t="shared" si="0"/>
        <v>742.7059999999999</v>
      </c>
      <c r="C10" s="73">
        <v>23.6</v>
      </c>
      <c r="D10" s="68">
        <v>34578</v>
      </c>
      <c r="E10" s="67">
        <f t="shared" si="1"/>
        <v>742.236</v>
      </c>
      <c r="F10" s="67">
        <v>13.68</v>
      </c>
      <c r="G10" s="69">
        <v>34578</v>
      </c>
      <c r="H10" s="70">
        <f aca="true" t="shared" si="2" ref="H10:H19">$Q$4+T10</f>
        <v>740.866</v>
      </c>
      <c r="I10" s="67">
        <v>0.15</v>
      </c>
      <c r="J10" s="68">
        <v>34461</v>
      </c>
      <c r="K10" s="67">
        <f aca="true" t="shared" si="3" ref="K10:K19">$Q$4+U10</f>
        <v>740.866</v>
      </c>
      <c r="L10" s="67">
        <v>0.15</v>
      </c>
      <c r="M10" s="68">
        <v>34826</v>
      </c>
      <c r="N10" s="67">
        <v>62.51</v>
      </c>
      <c r="O10" s="74">
        <v>1.9821733469999998</v>
      </c>
      <c r="Q10" s="6">
        <v>2.3</v>
      </c>
      <c r="R10" s="1">
        <v>1.83</v>
      </c>
      <c r="T10" s="1">
        <v>0.46</v>
      </c>
      <c r="U10" s="1">
        <v>0.46</v>
      </c>
      <c r="AP10" s="54"/>
      <c r="AQ10" s="55"/>
    </row>
    <row r="11" spans="1:43" ht="18" customHeight="1">
      <c r="A11" s="65">
        <v>2537</v>
      </c>
      <c r="B11" s="72">
        <f t="shared" si="0"/>
        <v>743.726</v>
      </c>
      <c r="C11" s="73">
        <v>83.6</v>
      </c>
      <c r="D11" s="68">
        <v>35733</v>
      </c>
      <c r="E11" s="67">
        <f t="shared" si="1"/>
        <v>743.366</v>
      </c>
      <c r="F11" s="67">
        <v>57.76</v>
      </c>
      <c r="G11" s="69">
        <v>35723</v>
      </c>
      <c r="H11" s="70">
        <f t="shared" si="2"/>
        <v>740.886</v>
      </c>
      <c r="I11" s="67">
        <v>0.45</v>
      </c>
      <c r="J11" s="68">
        <v>35548</v>
      </c>
      <c r="K11" s="67">
        <f t="shared" si="3"/>
        <v>740.886</v>
      </c>
      <c r="L11" s="67">
        <v>0.45</v>
      </c>
      <c r="M11" s="68">
        <v>35548</v>
      </c>
      <c r="N11" s="67">
        <v>156.27</v>
      </c>
      <c r="O11" s="71">
        <v>4.96</v>
      </c>
      <c r="Q11" s="6">
        <v>3.32</v>
      </c>
      <c r="R11" s="1">
        <v>2.96</v>
      </c>
      <c r="T11" s="1">
        <v>0.48</v>
      </c>
      <c r="U11" s="1">
        <v>0.48</v>
      </c>
      <c r="AP11" s="54"/>
      <c r="AQ11" s="55"/>
    </row>
    <row r="12" spans="1:43" ht="18" customHeight="1">
      <c r="A12" s="65">
        <v>2538</v>
      </c>
      <c r="B12" s="72">
        <f t="shared" si="0"/>
        <v>743.766</v>
      </c>
      <c r="C12" s="75">
        <v>98.88</v>
      </c>
      <c r="D12" s="68">
        <v>35642</v>
      </c>
      <c r="E12" s="67">
        <f t="shared" si="1"/>
        <v>743.0859999999999</v>
      </c>
      <c r="F12" s="67">
        <v>49.28</v>
      </c>
      <c r="G12" s="69">
        <v>35643</v>
      </c>
      <c r="H12" s="70">
        <f t="shared" si="2"/>
        <v>741.006</v>
      </c>
      <c r="I12" s="73">
        <v>0.42</v>
      </c>
      <c r="J12" s="68">
        <v>36223</v>
      </c>
      <c r="K12" s="73">
        <f t="shared" si="3"/>
        <v>740.896</v>
      </c>
      <c r="L12" s="73">
        <v>0.3</v>
      </c>
      <c r="M12" s="68">
        <v>35515</v>
      </c>
      <c r="N12" s="67">
        <v>150.481</v>
      </c>
      <c r="O12" s="71">
        <v>4.76</v>
      </c>
      <c r="Q12" s="6">
        <v>3.36</v>
      </c>
      <c r="R12" s="1">
        <v>2.68</v>
      </c>
      <c r="T12" s="1">
        <v>0.6</v>
      </c>
      <c r="U12" s="1">
        <v>0.49</v>
      </c>
      <c r="AP12" s="54"/>
      <c r="AQ12" s="55"/>
    </row>
    <row r="13" spans="1:43" ht="18" customHeight="1">
      <c r="A13" s="65">
        <v>2539</v>
      </c>
      <c r="B13" s="72">
        <f t="shared" si="0"/>
        <v>743.7059999999999</v>
      </c>
      <c r="C13" s="73">
        <v>86</v>
      </c>
      <c r="D13" s="68">
        <v>36405</v>
      </c>
      <c r="E13" s="67">
        <f t="shared" si="1"/>
        <v>743.1859999999999</v>
      </c>
      <c r="F13" s="67">
        <v>50.16</v>
      </c>
      <c r="G13" s="69">
        <v>36405</v>
      </c>
      <c r="H13" s="70">
        <f t="shared" si="2"/>
        <v>741.016</v>
      </c>
      <c r="I13" s="67">
        <v>0.17</v>
      </c>
      <c r="J13" s="68">
        <v>36251</v>
      </c>
      <c r="K13" s="67">
        <f t="shared" si="3"/>
        <v>741.016</v>
      </c>
      <c r="L13" s="67">
        <v>0.17</v>
      </c>
      <c r="M13" s="68">
        <v>36251</v>
      </c>
      <c r="N13" s="67">
        <v>107.861</v>
      </c>
      <c r="O13" s="71">
        <v>3.42</v>
      </c>
      <c r="Q13" s="6">
        <v>3.3</v>
      </c>
      <c r="R13" s="1">
        <v>2.78</v>
      </c>
      <c r="T13" s="1">
        <v>0.61</v>
      </c>
      <c r="U13" s="1">
        <v>0.61</v>
      </c>
      <c r="AP13" s="54"/>
      <c r="AQ13" s="55"/>
    </row>
    <row r="14" spans="1:43" ht="18" customHeight="1">
      <c r="A14" s="65">
        <v>2540</v>
      </c>
      <c r="B14" s="72">
        <f t="shared" si="0"/>
        <v>743.006</v>
      </c>
      <c r="C14" s="73">
        <v>34</v>
      </c>
      <c r="D14" s="68">
        <v>35716</v>
      </c>
      <c r="E14" s="67">
        <f t="shared" si="1"/>
        <v>742.3259999999999</v>
      </c>
      <c r="F14" s="67">
        <v>17.06</v>
      </c>
      <c r="G14" s="69">
        <v>36399</v>
      </c>
      <c r="H14" s="70">
        <f t="shared" si="2"/>
        <v>740.9359999999999</v>
      </c>
      <c r="I14" s="67">
        <v>0.07</v>
      </c>
      <c r="J14" s="68">
        <v>36240</v>
      </c>
      <c r="K14" s="67">
        <f t="shared" si="3"/>
        <v>740.9359999999999</v>
      </c>
      <c r="L14" s="67">
        <v>0.07</v>
      </c>
      <c r="M14" s="68">
        <v>36240</v>
      </c>
      <c r="N14" s="67">
        <v>65.37</v>
      </c>
      <c r="O14" s="71">
        <v>2.07</v>
      </c>
      <c r="Q14" s="6">
        <v>2.6</v>
      </c>
      <c r="R14" s="1">
        <v>1.92</v>
      </c>
      <c r="T14" s="1">
        <v>0.53</v>
      </c>
      <c r="U14" s="1">
        <v>0.53</v>
      </c>
      <c r="AP14" s="54"/>
      <c r="AQ14" s="55"/>
    </row>
    <row r="15" spans="1:43" ht="18" customHeight="1">
      <c r="A15" s="65">
        <v>2541</v>
      </c>
      <c r="B15" s="72">
        <f t="shared" si="0"/>
        <v>742.9659999999999</v>
      </c>
      <c r="C15" s="67">
        <v>27.78</v>
      </c>
      <c r="D15" s="68">
        <v>36413</v>
      </c>
      <c r="E15" s="67">
        <f t="shared" si="1"/>
        <v>742.4359999999999</v>
      </c>
      <c r="F15" s="67">
        <v>18.58</v>
      </c>
      <c r="G15" s="69">
        <v>36413</v>
      </c>
      <c r="H15" s="70">
        <f t="shared" si="2"/>
        <v>740.9259999999999</v>
      </c>
      <c r="I15" s="67">
        <v>0.06</v>
      </c>
      <c r="J15" s="68">
        <v>36250</v>
      </c>
      <c r="K15" s="67">
        <f t="shared" si="3"/>
        <v>740.9259999999999</v>
      </c>
      <c r="L15" s="67">
        <v>0.06</v>
      </c>
      <c r="M15" s="68">
        <v>36250</v>
      </c>
      <c r="N15" s="67">
        <v>33.985</v>
      </c>
      <c r="O15" s="71">
        <v>1.08</v>
      </c>
      <c r="Q15" s="6">
        <v>2.56</v>
      </c>
      <c r="R15" s="1">
        <v>2.03</v>
      </c>
      <c r="T15" s="1">
        <v>0.52</v>
      </c>
      <c r="U15" s="1">
        <v>0.52</v>
      </c>
      <c r="AP15" s="54"/>
      <c r="AQ15" s="55"/>
    </row>
    <row r="16" spans="1:43" ht="18" customHeight="1">
      <c r="A16" s="65">
        <v>2542</v>
      </c>
      <c r="B16" s="72">
        <f t="shared" si="0"/>
        <v>743.146</v>
      </c>
      <c r="C16" s="73">
        <v>23.1</v>
      </c>
      <c r="D16" s="68">
        <v>37155</v>
      </c>
      <c r="E16" s="67">
        <f t="shared" si="1"/>
        <v>742.516</v>
      </c>
      <c r="F16" s="67">
        <v>16.47</v>
      </c>
      <c r="G16" s="69">
        <v>37155</v>
      </c>
      <c r="H16" s="70">
        <f t="shared" si="2"/>
        <v>740.9459999999999</v>
      </c>
      <c r="I16" s="67">
        <v>0.14</v>
      </c>
      <c r="J16" s="68">
        <v>37002</v>
      </c>
      <c r="K16" s="67">
        <f t="shared" si="3"/>
        <v>740.9459999999999</v>
      </c>
      <c r="L16" s="67">
        <v>0.14</v>
      </c>
      <c r="M16" s="68">
        <v>36982</v>
      </c>
      <c r="N16" s="67">
        <v>55.28</v>
      </c>
      <c r="O16" s="71">
        <v>1.75</v>
      </c>
      <c r="Q16" s="6">
        <v>2.74</v>
      </c>
      <c r="R16" s="1">
        <v>2.11</v>
      </c>
      <c r="T16" s="1">
        <v>0.54</v>
      </c>
      <c r="U16" s="1">
        <v>0.54</v>
      </c>
      <c r="AP16" s="54"/>
      <c r="AQ16" s="55"/>
    </row>
    <row r="17" spans="1:43" ht="18" customHeight="1">
      <c r="A17" s="65">
        <v>2543</v>
      </c>
      <c r="B17" s="72">
        <f t="shared" si="0"/>
        <v>743.406</v>
      </c>
      <c r="C17" s="73">
        <v>37</v>
      </c>
      <c r="D17" s="68">
        <v>37044</v>
      </c>
      <c r="E17" s="67">
        <f t="shared" si="1"/>
        <v>742.5859999999999</v>
      </c>
      <c r="F17" s="67">
        <v>16.28</v>
      </c>
      <c r="G17" s="69">
        <v>37078</v>
      </c>
      <c r="H17" s="70">
        <f t="shared" si="2"/>
        <v>741.016</v>
      </c>
      <c r="I17" s="67">
        <v>0.185</v>
      </c>
      <c r="J17" s="68">
        <v>36953</v>
      </c>
      <c r="K17" s="67">
        <f t="shared" si="3"/>
        <v>741.026</v>
      </c>
      <c r="L17" s="67">
        <v>0.22</v>
      </c>
      <c r="M17" s="68">
        <v>36989</v>
      </c>
      <c r="N17" s="67">
        <v>83.652</v>
      </c>
      <c r="O17" s="71">
        <v>2.65</v>
      </c>
      <c r="Q17" s="6">
        <v>3</v>
      </c>
      <c r="R17" s="1">
        <v>2.18</v>
      </c>
      <c r="T17" s="1">
        <v>0.61</v>
      </c>
      <c r="U17" s="1">
        <v>0.62</v>
      </c>
      <c r="AP17" s="54"/>
      <c r="AQ17" s="55"/>
    </row>
    <row r="18" spans="1:43" ht="18" customHeight="1">
      <c r="A18" s="65">
        <v>2544</v>
      </c>
      <c r="B18" s="72">
        <f t="shared" si="0"/>
        <v>743.8059999999999</v>
      </c>
      <c r="C18" s="73">
        <v>57</v>
      </c>
      <c r="D18" s="68">
        <v>37472</v>
      </c>
      <c r="E18" s="67">
        <f t="shared" si="1"/>
        <v>743.4559999999999</v>
      </c>
      <c r="F18" s="73">
        <v>43.9</v>
      </c>
      <c r="G18" s="69">
        <v>37472</v>
      </c>
      <c r="H18" s="70">
        <f t="shared" si="2"/>
        <v>741.006</v>
      </c>
      <c r="I18" s="67">
        <v>0.13</v>
      </c>
      <c r="J18" s="68">
        <v>37367</v>
      </c>
      <c r="K18" s="67">
        <f t="shared" si="3"/>
        <v>740.536</v>
      </c>
      <c r="L18" s="73">
        <v>0.6</v>
      </c>
      <c r="M18" s="68">
        <v>37369</v>
      </c>
      <c r="N18" s="67">
        <v>116.668</v>
      </c>
      <c r="O18" s="74">
        <v>3.7</v>
      </c>
      <c r="Q18" s="6">
        <v>3.4</v>
      </c>
      <c r="R18" s="1">
        <v>3.05</v>
      </c>
      <c r="T18" s="1">
        <v>0.6</v>
      </c>
      <c r="U18" s="1">
        <v>0.13</v>
      </c>
      <c r="AP18" s="54"/>
      <c r="AQ18" s="55"/>
    </row>
    <row r="19" spans="1:43" ht="18" customHeight="1">
      <c r="A19" s="65">
        <v>2545</v>
      </c>
      <c r="B19" s="72">
        <f t="shared" si="0"/>
        <v>743.606</v>
      </c>
      <c r="C19" s="73">
        <v>49.3</v>
      </c>
      <c r="D19" s="68">
        <v>36419</v>
      </c>
      <c r="E19" s="67">
        <f t="shared" si="1"/>
        <v>743.3159999999999</v>
      </c>
      <c r="F19" s="67">
        <v>39.32</v>
      </c>
      <c r="G19" s="69">
        <v>34586</v>
      </c>
      <c r="H19" s="70">
        <f t="shared" si="2"/>
        <v>741.116</v>
      </c>
      <c r="I19" s="67" t="s">
        <v>20</v>
      </c>
      <c r="J19" s="68">
        <v>38481</v>
      </c>
      <c r="K19" s="67">
        <f t="shared" si="3"/>
        <v>741.116</v>
      </c>
      <c r="L19" s="67" t="s">
        <v>20</v>
      </c>
      <c r="M19" s="68">
        <v>38482</v>
      </c>
      <c r="N19" s="67" t="s">
        <v>20</v>
      </c>
      <c r="O19" s="71" t="s">
        <v>20</v>
      </c>
      <c r="Q19" s="6">
        <v>3.2</v>
      </c>
      <c r="R19" s="1">
        <v>2.91</v>
      </c>
      <c r="T19" s="1">
        <v>0.71</v>
      </c>
      <c r="U19" s="1">
        <v>0.71</v>
      </c>
      <c r="AP19" s="54"/>
      <c r="AQ19" s="55"/>
    </row>
    <row r="20" spans="1:43" ht="18" customHeight="1">
      <c r="A20" s="76">
        <v>2546</v>
      </c>
      <c r="B20" s="72">
        <f t="shared" si="0"/>
        <v>743.626</v>
      </c>
      <c r="C20" s="67">
        <v>50.08</v>
      </c>
      <c r="D20" s="68">
        <v>37492</v>
      </c>
      <c r="E20" s="67">
        <f t="shared" si="1"/>
        <v>742.9359999999999</v>
      </c>
      <c r="F20" s="67">
        <v>28.58</v>
      </c>
      <c r="G20" s="69">
        <v>37492</v>
      </c>
      <c r="H20" s="70" t="s">
        <v>20</v>
      </c>
      <c r="I20" s="67" t="s">
        <v>20</v>
      </c>
      <c r="J20" s="68" t="s">
        <v>20</v>
      </c>
      <c r="K20" s="67" t="s">
        <v>20</v>
      </c>
      <c r="L20" s="67" t="s">
        <v>20</v>
      </c>
      <c r="M20" s="68" t="s">
        <v>20</v>
      </c>
      <c r="N20" s="67" t="s">
        <v>20</v>
      </c>
      <c r="O20" s="71" t="s">
        <v>20</v>
      </c>
      <c r="Q20" s="6">
        <v>3.22</v>
      </c>
      <c r="R20" s="1">
        <v>2.53</v>
      </c>
      <c r="T20" s="64" t="s">
        <v>20</v>
      </c>
      <c r="U20" s="64" t="s">
        <v>20</v>
      </c>
      <c r="AP20" s="54"/>
      <c r="AQ20" s="77"/>
    </row>
    <row r="21" spans="1:43" ht="18" customHeight="1">
      <c r="A21" s="65">
        <v>2547</v>
      </c>
      <c r="B21" s="72">
        <f t="shared" si="0"/>
        <v>744.076</v>
      </c>
      <c r="C21" s="67">
        <v>68.58</v>
      </c>
      <c r="D21" s="68">
        <v>38258</v>
      </c>
      <c r="E21" s="67">
        <f t="shared" si="1"/>
        <v>743.736</v>
      </c>
      <c r="F21" s="67">
        <v>54.76</v>
      </c>
      <c r="G21" s="69">
        <v>38245</v>
      </c>
      <c r="H21" s="70" t="s">
        <v>20</v>
      </c>
      <c r="I21" s="67" t="s">
        <v>20</v>
      </c>
      <c r="J21" s="68" t="s">
        <v>20</v>
      </c>
      <c r="K21" s="67">
        <f>$Q$4+U21</f>
        <v>741.086</v>
      </c>
      <c r="L21" s="67">
        <v>1.28</v>
      </c>
      <c r="M21" s="78">
        <v>38101</v>
      </c>
      <c r="N21" s="67">
        <v>229.02</v>
      </c>
      <c r="O21" s="79">
        <f aca="true" t="shared" si="4" ref="O21:O26">+N21*0.0317097</f>
        <v>7.262155494000001</v>
      </c>
      <c r="Q21" s="6">
        <v>3.6700000000000728</v>
      </c>
      <c r="R21" s="1">
        <v>3.330000000000041</v>
      </c>
      <c r="T21" s="64" t="s">
        <v>20</v>
      </c>
      <c r="U21" s="1">
        <v>0.6800000000000637</v>
      </c>
      <c r="AP21" s="54"/>
      <c r="AQ21" s="77"/>
    </row>
    <row r="22" spans="1:43" ht="18" customHeight="1">
      <c r="A22" s="80">
        <v>2548</v>
      </c>
      <c r="B22" s="72">
        <f t="shared" si="0"/>
        <v>744.5859999999999</v>
      </c>
      <c r="C22" s="81">
        <v>67.54</v>
      </c>
      <c r="D22" s="78">
        <v>38557</v>
      </c>
      <c r="E22" s="67">
        <f t="shared" si="1"/>
        <v>743.9559999999999</v>
      </c>
      <c r="F22" s="82">
        <v>42.52</v>
      </c>
      <c r="G22" s="83">
        <v>38623</v>
      </c>
      <c r="H22" s="70">
        <f>$Q$4+T22</f>
        <v>741.116</v>
      </c>
      <c r="I22" s="82">
        <v>0.12</v>
      </c>
      <c r="J22" s="78">
        <v>38445</v>
      </c>
      <c r="K22" s="67">
        <f>$Q$4+U22</f>
        <v>741.126</v>
      </c>
      <c r="L22" s="82">
        <v>0.12</v>
      </c>
      <c r="M22" s="78">
        <v>38491</v>
      </c>
      <c r="N22" s="82">
        <v>171.337</v>
      </c>
      <c r="O22" s="79">
        <f t="shared" si="4"/>
        <v>5.4330448689</v>
      </c>
      <c r="Q22" s="6">
        <v>4.18</v>
      </c>
      <c r="R22" s="1">
        <v>3.55</v>
      </c>
      <c r="T22" s="1">
        <v>0.71</v>
      </c>
      <c r="U22" s="1">
        <v>0.72</v>
      </c>
      <c r="AP22" s="54"/>
      <c r="AQ22" s="55"/>
    </row>
    <row r="23" spans="1:43" ht="18" customHeight="1">
      <c r="A23" s="84">
        <v>2549</v>
      </c>
      <c r="B23" s="72">
        <f t="shared" si="0"/>
        <v>744.106</v>
      </c>
      <c r="C23" s="82">
        <v>40.41</v>
      </c>
      <c r="D23" s="78">
        <v>38932</v>
      </c>
      <c r="E23" s="67">
        <f t="shared" si="1"/>
        <v>743.766</v>
      </c>
      <c r="F23" s="82">
        <v>34.15</v>
      </c>
      <c r="G23" s="83">
        <v>38980</v>
      </c>
      <c r="H23" s="70">
        <f>$Q$4+T23</f>
        <v>741.486</v>
      </c>
      <c r="I23" s="82">
        <v>0.86</v>
      </c>
      <c r="J23" s="78">
        <v>39171</v>
      </c>
      <c r="K23" s="67">
        <f>$Q$4+U23</f>
        <v>741.486</v>
      </c>
      <c r="L23" s="82">
        <v>0.86</v>
      </c>
      <c r="M23" s="78">
        <v>39171</v>
      </c>
      <c r="N23" s="82">
        <v>146.314</v>
      </c>
      <c r="O23" s="79">
        <f t="shared" si="4"/>
        <v>4.6395730458</v>
      </c>
      <c r="Q23" s="6">
        <v>3.7</v>
      </c>
      <c r="R23" s="1">
        <v>3.36</v>
      </c>
      <c r="T23" s="1">
        <v>1.08</v>
      </c>
      <c r="U23" s="1">
        <v>1.08</v>
      </c>
      <c r="AP23" s="54"/>
      <c r="AQ23" s="85"/>
    </row>
    <row r="24" spans="1:43" ht="18" customHeight="1">
      <c r="A24" s="65">
        <v>2550</v>
      </c>
      <c r="B24" s="72">
        <v>743.516</v>
      </c>
      <c r="C24" s="67">
        <v>29.22</v>
      </c>
      <c r="D24" s="78">
        <v>38959</v>
      </c>
      <c r="E24" s="73">
        <v>743.2</v>
      </c>
      <c r="F24" s="73">
        <v>23.5</v>
      </c>
      <c r="G24" s="83">
        <v>38959</v>
      </c>
      <c r="H24" s="70">
        <v>741.456</v>
      </c>
      <c r="I24" s="73">
        <v>0.4</v>
      </c>
      <c r="J24" s="78">
        <v>39162</v>
      </c>
      <c r="K24" s="67">
        <v>741.47</v>
      </c>
      <c r="L24" s="67">
        <v>0.47</v>
      </c>
      <c r="M24" s="78">
        <v>39171</v>
      </c>
      <c r="N24" s="67">
        <v>68.48</v>
      </c>
      <c r="O24" s="79">
        <f t="shared" si="4"/>
        <v>2.171480256</v>
      </c>
      <c r="Q24" s="6">
        <f aca="true" t="shared" si="5" ref="Q24:Q33">B24-$Q$4</f>
        <v>3.1100000000000136</v>
      </c>
      <c r="R24" s="1">
        <f aca="true" t="shared" si="6" ref="R24:R33">H24-$Q$4</f>
        <v>1.0500000000000682</v>
      </c>
      <c r="T24" s="1">
        <f>H24-$Q$4</f>
        <v>1.0500000000000682</v>
      </c>
      <c r="AP24" s="54"/>
      <c r="AQ24" s="85"/>
    </row>
    <row r="25" spans="1:43" ht="18" customHeight="1">
      <c r="A25" s="65">
        <v>2551</v>
      </c>
      <c r="B25" s="86">
        <v>744.68</v>
      </c>
      <c r="C25" s="87">
        <v>50.76</v>
      </c>
      <c r="D25" s="78">
        <v>38966</v>
      </c>
      <c r="E25" s="87">
        <v>743.58</v>
      </c>
      <c r="F25" s="88">
        <v>28.9</v>
      </c>
      <c r="G25" s="83">
        <v>38966</v>
      </c>
      <c r="H25" s="89">
        <v>741.42</v>
      </c>
      <c r="I25" s="87">
        <v>0.24</v>
      </c>
      <c r="J25" s="78">
        <v>39158</v>
      </c>
      <c r="K25" s="87">
        <v>741.47</v>
      </c>
      <c r="L25" s="88">
        <v>0.4</v>
      </c>
      <c r="M25" s="78">
        <v>39172</v>
      </c>
      <c r="N25" s="87">
        <v>91.16</v>
      </c>
      <c r="O25" s="90">
        <f t="shared" si="4"/>
        <v>2.890656252</v>
      </c>
      <c r="Q25" s="91">
        <f t="shared" si="5"/>
        <v>4.274000000000001</v>
      </c>
      <c r="R25" s="6">
        <f t="shared" si="6"/>
        <v>1.01400000000001</v>
      </c>
      <c r="T25" s="1">
        <f aca="true" t="shared" si="7" ref="T25:T33">H25-$Q$4</f>
        <v>1.01400000000001</v>
      </c>
      <c r="AP25" s="54"/>
      <c r="AQ25" s="55"/>
    </row>
    <row r="26" spans="1:20" ht="18" customHeight="1">
      <c r="A26" s="65">
        <v>2552</v>
      </c>
      <c r="B26" s="92">
        <v>743.726</v>
      </c>
      <c r="C26" s="87">
        <v>40.56</v>
      </c>
      <c r="D26" s="78">
        <v>38953</v>
      </c>
      <c r="E26" s="87">
        <v>743.19</v>
      </c>
      <c r="F26" s="87">
        <v>25.26</v>
      </c>
      <c r="G26" s="83">
        <v>38953</v>
      </c>
      <c r="H26" s="89">
        <v>741.436</v>
      </c>
      <c r="I26" s="87">
        <v>0.46</v>
      </c>
      <c r="J26" s="78">
        <v>40243</v>
      </c>
      <c r="K26" s="87">
        <v>741.45</v>
      </c>
      <c r="L26" s="87">
        <v>0.58</v>
      </c>
      <c r="M26" s="78">
        <v>39147</v>
      </c>
      <c r="N26" s="87">
        <v>87.86</v>
      </c>
      <c r="O26" s="90">
        <f t="shared" si="4"/>
        <v>2.786014242</v>
      </c>
      <c r="Q26" s="6">
        <f t="shared" si="5"/>
        <v>3.32000000000005</v>
      </c>
      <c r="R26" s="1">
        <f t="shared" si="6"/>
        <v>1.0300000000000864</v>
      </c>
      <c r="T26" s="1">
        <f t="shared" si="7"/>
        <v>1.0300000000000864</v>
      </c>
    </row>
    <row r="27" spans="1:20" ht="18" customHeight="1">
      <c r="A27" s="65">
        <v>2553</v>
      </c>
      <c r="B27" s="92">
        <v>744.86</v>
      </c>
      <c r="C27" s="67" t="s">
        <v>20</v>
      </c>
      <c r="D27" s="78">
        <v>40432</v>
      </c>
      <c r="E27" s="88">
        <v>743.7</v>
      </c>
      <c r="F27" s="67" t="s">
        <v>20</v>
      </c>
      <c r="G27" s="83">
        <v>38971</v>
      </c>
      <c r="H27" s="89">
        <v>741.346</v>
      </c>
      <c r="I27" s="67" t="s">
        <v>20</v>
      </c>
      <c r="J27" s="93">
        <v>40311</v>
      </c>
      <c r="K27" s="87">
        <v>741.346</v>
      </c>
      <c r="L27" s="67" t="s">
        <v>20</v>
      </c>
      <c r="M27" s="78">
        <v>40311</v>
      </c>
      <c r="N27" s="67" t="s">
        <v>20</v>
      </c>
      <c r="O27" s="71" t="s">
        <v>20</v>
      </c>
      <c r="Q27" s="6">
        <f t="shared" si="5"/>
        <v>4.454000000000065</v>
      </c>
      <c r="R27" s="1">
        <f t="shared" si="6"/>
        <v>0.9400000000000546</v>
      </c>
      <c r="T27" s="1">
        <f t="shared" si="7"/>
        <v>0.9400000000000546</v>
      </c>
    </row>
    <row r="28" spans="1:20" ht="18" customHeight="1">
      <c r="A28" s="65">
        <v>2554</v>
      </c>
      <c r="B28" s="92">
        <v>744.286</v>
      </c>
      <c r="C28" s="82" t="s">
        <v>20</v>
      </c>
      <c r="D28" s="78">
        <v>40792</v>
      </c>
      <c r="E28" s="87">
        <v>743.906</v>
      </c>
      <c r="F28" s="82" t="s">
        <v>20</v>
      </c>
      <c r="G28" s="83">
        <v>40792</v>
      </c>
      <c r="H28" s="89">
        <v>741.536</v>
      </c>
      <c r="I28" s="82" t="s">
        <v>20</v>
      </c>
      <c r="J28" s="93">
        <v>40639</v>
      </c>
      <c r="K28" s="87">
        <v>741.55</v>
      </c>
      <c r="L28" s="82" t="s">
        <v>20</v>
      </c>
      <c r="M28" s="78">
        <v>40638</v>
      </c>
      <c r="N28" s="82" t="s">
        <v>20</v>
      </c>
      <c r="O28" s="94" t="s">
        <v>20</v>
      </c>
      <c r="Q28" s="6">
        <f t="shared" si="5"/>
        <v>3.8799999999999955</v>
      </c>
      <c r="R28" s="1">
        <f t="shared" si="6"/>
        <v>1.1299999999999955</v>
      </c>
      <c r="T28" s="1">
        <f t="shared" si="7"/>
        <v>1.1299999999999955</v>
      </c>
    </row>
    <row r="29" spans="1:20" ht="18" customHeight="1">
      <c r="A29" s="65">
        <v>2555</v>
      </c>
      <c r="B29" s="92">
        <v>744.26</v>
      </c>
      <c r="C29" s="82" t="s">
        <v>20</v>
      </c>
      <c r="D29" s="78">
        <v>41160</v>
      </c>
      <c r="E29" s="87">
        <v>743.56</v>
      </c>
      <c r="F29" s="67" t="s">
        <v>20</v>
      </c>
      <c r="G29" s="83">
        <v>41160</v>
      </c>
      <c r="H29" s="92">
        <v>741.596</v>
      </c>
      <c r="I29" s="82" t="s">
        <v>20</v>
      </c>
      <c r="J29" s="93">
        <v>40999</v>
      </c>
      <c r="K29" s="88">
        <v>741.596</v>
      </c>
      <c r="L29" s="82" t="s">
        <v>20</v>
      </c>
      <c r="M29" s="78">
        <v>40999</v>
      </c>
      <c r="N29" s="82" t="s">
        <v>20</v>
      </c>
      <c r="O29" s="94" t="s">
        <v>20</v>
      </c>
      <c r="Q29" s="6">
        <f t="shared" si="5"/>
        <v>3.854000000000042</v>
      </c>
      <c r="R29" s="6">
        <f t="shared" si="6"/>
        <v>1.1900000000000546</v>
      </c>
      <c r="T29" s="1">
        <f t="shared" si="7"/>
        <v>1.1900000000000546</v>
      </c>
    </row>
    <row r="30" spans="1:20" ht="18" customHeight="1">
      <c r="A30" s="65">
        <v>2556</v>
      </c>
      <c r="B30" s="92">
        <v>742.966</v>
      </c>
      <c r="C30" s="67" t="s">
        <v>20</v>
      </c>
      <c r="D30" s="78">
        <v>41524</v>
      </c>
      <c r="E30" s="87">
        <v>742.658</v>
      </c>
      <c r="F30" s="67" t="s">
        <v>20</v>
      </c>
      <c r="G30" s="83">
        <v>41524</v>
      </c>
      <c r="H30" s="89">
        <v>741.336</v>
      </c>
      <c r="I30" s="67" t="s">
        <v>20</v>
      </c>
      <c r="J30" s="93">
        <v>41346</v>
      </c>
      <c r="K30" s="87">
        <v>741.336</v>
      </c>
      <c r="L30" s="82" t="s">
        <v>20</v>
      </c>
      <c r="M30" s="78">
        <v>41346</v>
      </c>
      <c r="N30" s="82" t="s">
        <v>20</v>
      </c>
      <c r="O30" s="94" t="s">
        <v>20</v>
      </c>
      <c r="Q30" s="6">
        <f t="shared" si="5"/>
        <v>2.560000000000059</v>
      </c>
      <c r="R30" s="6">
        <f t="shared" si="6"/>
        <v>0.9300000000000637</v>
      </c>
      <c r="T30" s="1">
        <f t="shared" si="7"/>
        <v>0.9300000000000637</v>
      </c>
    </row>
    <row r="31" spans="1:20" ht="18" customHeight="1">
      <c r="A31" s="65">
        <v>2557</v>
      </c>
      <c r="B31" s="92">
        <v>743.846</v>
      </c>
      <c r="C31" s="67" t="s">
        <v>20</v>
      </c>
      <c r="D31" s="78">
        <v>41762</v>
      </c>
      <c r="E31" s="87">
        <v>743.594</v>
      </c>
      <c r="F31" s="67" t="s">
        <v>20</v>
      </c>
      <c r="G31" s="78">
        <v>41762</v>
      </c>
      <c r="H31" s="89">
        <v>741.206</v>
      </c>
      <c r="I31" s="67" t="s">
        <v>20</v>
      </c>
      <c r="J31" s="93">
        <v>41322</v>
      </c>
      <c r="K31" s="87">
        <v>741.206</v>
      </c>
      <c r="L31" s="67" t="s">
        <v>20</v>
      </c>
      <c r="M31" s="78">
        <v>41322</v>
      </c>
      <c r="N31" s="82" t="s">
        <v>20</v>
      </c>
      <c r="O31" s="94" t="s">
        <v>20</v>
      </c>
      <c r="Q31" s="6">
        <f t="shared" si="5"/>
        <v>3.4400000000000546</v>
      </c>
      <c r="R31" s="6">
        <f t="shared" si="6"/>
        <v>0.8000000000000682</v>
      </c>
      <c r="T31" s="1">
        <f t="shared" si="7"/>
        <v>0.8000000000000682</v>
      </c>
    </row>
    <row r="32" spans="1:20" ht="18" customHeight="1">
      <c r="A32" s="65">
        <v>2558</v>
      </c>
      <c r="B32" s="92">
        <v>743.206</v>
      </c>
      <c r="C32" s="68" t="s">
        <v>20</v>
      </c>
      <c r="D32" s="78">
        <v>42227</v>
      </c>
      <c r="E32" s="87">
        <v>742.716</v>
      </c>
      <c r="F32" s="67" t="s">
        <v>20</v>
      </c>
      <c r="G32" s="78">
        <v>42227</v>
      </c>
      <c r="H32" s="89">
        <v>741.146</v>
      </c>
      <c r="I32" s="95" t="s">
        <v>20</v>
      </c>
      <c r="J32" s="93">
        <v>42190</v>
      </c>
      <c r="K32" s="87">
        <v>741.146</v>
      </c>
      <c r="L32" s="67" t="s">
        <v>20</v>
      </c>
      <c r="M32" s="78">
        <v>42190</v>
      </c>
      <c r="N32" s="82" t="s">
        <v>20</v>
      </c>
      <c r="O32" s="94" t="s">
        <v>20</v>
      </c>
      <c r="Q32" s="6">
        <f t="shared" si="5"/>
        <v>2.800000000000068</v>
      </c>
      <c r="R32" s="6">
        <f t="shared" si="6"/>
        <v>0.7400000000000091</v>
      </c>
      <c r="T32" s="1">
        <f t="shared" si="7"/>
        <v>0.7400000000000091</v>
      </c>
    </row>
    <row r="33" spans="1:20" ht="18" customHeight="1">
      <c r="A33" s="65">
        <v>2559</v>
      </c>
      <c r="B33" s="92">
        <v>743.866</v>
      </c>
      <c r="C33" s="67" t="s">
        <v>20</v>
      </c>
      <c r="D33" s="78">
        <v>42631</v>
      </c>
      <c r="E33" s="87">
        <v>742.818</v>
      </c>
      <c r="F33" s="67" t="s">
        <v>20</v>
      </c>
      <c r="G33" s="78">
        <v>42631</v>
      </c>
      <c r="H33" s="89">
        <v>741.056</v>
      </c>
      <c r="I33" s="67" t="s">
        <v>20</v>
      </c>
      <c r="J33" s="93">
        <v>42489</v>
      </c>
      <c r="K33" s="87">
        <v>741.056</v>
      </c>
      <c r="L33" s="67" t="s">
        <v>20</v>
      </c>
      <c r="M33" s="78">
        <v>42489</v>
      </c>
      <c r="N33" s="82" t="s">
        <v>20</v>
      </c>
      <c r="O33" s="94" t="s">
        <v>20</v>
      </c>
      <c r="Q33" s="6">
        <f t="shared" si="5"/>
        <v>3.4600000000000364</v>
      </c>
      <c r="R33" s="6">
        <f t="shared" si="6"/>
        <v>0.650000000000091</v>
      </c>
      <c r="T33" s="1">
        <f t="shared" si="7"/>
        <v>0.650000000000091</v>
      </c>
    </row>
    <row r="34" spans="1:20" ht="18" customHeight="1">
      <c r="A34" s="65">
        <v>2560</v>
      </c>
      <c r="B34" s="92">
        <v>744.386</v>
      </c>
      <c r="C34" s="87" t="s">
        <v>20</v>
      </c>
      <c r="D34" s="93">
        <v>42995</v>
      </c>
      <c r="E34" s="87">
        <v>743.679</v>
      </c>
      <c r="F34" s="87" t="s">
        <v>20</v>
      </c>
      <c r="G34" s="96">
        <v>42995</v>
      </c>
      <c r="H34" s="89"/>
      <c r="I34" s="87"/>
      <c r="J34" s="93"/>
      <c r="K34" s="87"/>
      <c r="L34" s="87"/>
      <c r="M34" s="93"/>
      <c r="N34" s="87"/>
      <c r="O34" s="97"/>
      <c r="Q34" s="1">
        <v>3.980000000000018</v>
      </c>
      <c r="R34" s="6">
        <v>0.8</v>
      </c>
      <c r="T34" s="6">
        <v>0.8</v>
      </c>
    </row>
    <row r="35" spans="1:20" ht="18" customHeight="1">
      <c r="A35" s="65">
        <v>2561</v>
      </c>
      <c r="B35" s="92">
        <v>743.59</v>
      </c>
      <c r="C35" s="87" t="s">
        <v>20</v>
      </c>
      <c r="D35" s="93">
        <v>43695</v>
      </c>
      <c r="E35" s="87">
        <v>742.65</v>
      </c>
      <c r="F35" s="87" t="s">
        <v>20</v>
      </c>
      <c r="G35" s="96">
        <v>43695</v>
      </c>
      <c r="H35" s="89">
        <v>741.19</v>
      </c>
      <c r="I35" s="87" t="s">
        <v>20</v>
      </c>
      <c r="J35" s="93">
        <v>43607</v>
      </c>
      <c r="K35" s="87">
        <v>741.19</v>
      </c>
      <c r="L35" s="87" t="s">
        <v>20</v>
      </c>
      <c r="M35" s="93">
        <v>43607</v>
      </c>
      <c r="N35" s="87" t="s">
        <v>20</v>
      </c>
      <c r="O35" s="97" t="s">
        <v>20</v>
      </c>
      <c r="Q35" s="1">
        <v>3.18</v>
      </c>
      <c r="R35" s="1">
        <v>0.78</v>
      </c>
      <c r="T35" s="1">
        <v>0.78</v>
      </c>
    </row>
    <row r="36" spans="1:20" ht="18" customHeight="1">
      <c r="A36" s="65">
        <v>2562</v>
      </c>
      <c r="B36" s="92">
        <v>742.97</v>
      </c>
      <c r="C36" s="87" t="s">
        <v>20</v>
      </c>
      <c r="D36" s="93">
        <v>44076</v>
      </c>
      <c r="E36" s="87">
        <v>742.8</v>
      </c>
      <c r="F36" s="87" t="s">
        <v>20</v>
      </c>
      <c r="G36" s="96">
        <v>44076</v>
      </c>
      <c r="H36" s="89">
        <v>740.67</v>
      </c>
      <c r="I36" s="87" t="s">
        <v>20</v>
      </c>
      <c r="J36" s="93">
        <v>43867</v>
      </c>
      <c r="K36" s="87">
        <v>740.67</v>
      </c>
      <c r="L36" s="87" t="s">
        <v>20</v>
      </c>
      <c r="M36" s="93">
        <v>43867</v>
      </c>
      <c r="N36" s="87" t="s">
        <v>20</v>
      </c>
      <c r="O36" s="97" t="s">
        <v>20</v>
      </c>
      <c r="Q36" s="1">
        <v>2.56</v>
      </c>
      <c r="R36" s="1">
        <v>0.26</v>
      </c>
      <c r="T36" s="1">
        <v>0.26</v>
      </c>
    </row>
    <row r="37" spans="1:15" ht="18" customHeight="1">
      <c r="A37" s="65"/>
      <c r="B37" s="92"/>
      <c r="C37" s="87"/>
      <c r="D37" s="93"/>
      <c r="E37" s="87"/>
      <c r="F37" s="87"/>
      <c r="G37" s="96"/>
      <c r="H37" s="89"/>
      <c r="I37" s="87"/>
      <c r="J37" s="93"/>
      <c r="K37" s="87"/>
      <c r="L37" s="87"/>
      <c r="M37" s="93"/>
      <c r="N37" s="87"/>
      <c r="O37" s="97"/>
    </row>
    <row r="38" spans="1:15" ht="18" customHeight="1">
      <c r="A38" s="65"/>
      <c r="B38" s="92"/>
      <c r="C38" s="87"/>
      <c r="D38" s="93"/>
      <c r="E38" s="87"/>
      <c r="F38" s="87"/>
      <c r="G38" s="96"/>
      <c r="H38" s="89"/>
      <c r="I38" s="87"/>
      <c r="J38" s="93"/>
      <c r="K38" s="87"/>
      <c r="L38" s="87"/>
      <c r="M38" s="93"/>
      <c r="N38" s="87"/>
      <c r="O38" s="97"/>
    </row>
    <row r="39" spans="1:15" ht="18" customHeight="1">
      <c r="A39" s="65"/>
      <c r="B39" s="92"/>
      <c r="C39" s="87"/>
      <c r="D39" s="93"/>
      <c r="E39" s="87"/>
      <c r="F39" s="87"/>
      <c r="G39" s="96"/>
      <c r="H39" s="89"/>
      <c r="I39" s="87"/>
      <c r="J39" s="93"/>
      <c r="K39" s="87"/>
      <c r="L39" s="87"/>
      <c r="M39" s="93"/>
      <c r="N39" s="87"/>
      <c r="O39" s="97"/>
    </row>
    <row r="40" spans="1:15" ht="21.75" customHeight="1">
      <c r="A40" s="65"/>
      <c r="B40" s="92"/>
      <c r="C40" s="87" t="s">
        <v>21</v>
      </c>
      <c r="D40" s="93"/>
      <c r="E40" s="87"/>
      <c r="F40" s="87"/>
      <c r="G40" s="96"/>
      <c r="H40" s="89"/>
      <c r="I40" s="87"/>
      <c r="J40" s="93"/>
      <c r="K40" s="87"/>
      <c r="L40" s="87"/>
      <c r="M40" s="93"/>
      <c r="N40" s="87"/>
      <c r="O40" s="97"/>
    </row>
    <row r="41" spans="1:15" ht="18.75" customHeight="1">
      <c r="A41" s="65"/>
      <c r="B41" s="92"/>
      <c r="D41" s="98" t="s">
        <v>22</v>
      </c>
      <c r="E41" s="99"/>
      <c r="F41" s="87"/>
      <c r="G41" s="93"/>
      <c r="H41" s="87"/>
      <c r="I41" s="87"/>
      <c r="J41" s="93"/>
      <c r="K41" s="87"/>
      <c r="L41" s="87"/>
      <c r="M41" s="93"/>
      <c r="N41" s="87"/>
      <c r="O41" s="97"/>
    </row>
    <row r="42" spans="1:15" ht="22.5" customHeight="1">
      <c r="A42" s="100"/>
      <c r="B42" s="101"/>
      <c r="C42" s="102"/>
      <c r="D42" s="103" t="s">
        <v>23</v>
      </c>
      <c r="E42" s="104"/>
      <c r="F42" s="105"/>
      <c r="G42" s="106"/>
      <c r="H42" s="105"/>
      <c r="I42" s="105"/>
      <c r="J42" s="106"/>
      <c r="K42" s="105"/>
      <c r="L42" s="105"/>
      <c r="M42" s="106"/>
      <c r="N42" s="107"/>
      <c r="O42" s="108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6" right="0.11811023622047245" top="0.78" bottom="0.5118110236220472" header="0.51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2010-11-30T09:08:21Z</cp:lastPrinted>
  <dcterms:created xsi:type="dcterms:W3CDTF">1994-01-31T08:04:27Z</dcterms:created>
  <dcterms:modified xsi:type="dcterms:W3CDTF">2020-06-08T04:34:29Z</dcterms:modified>
  <cp:category/>
  <cp:version/>
  <cp:contentType/>
  <cp:contentStatus/>
</cp:coreProperties>
</file>