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P5" sheetId="1" r:id="rId1"/>
    <sheet name="เฉลี่ย5ปี" sheetId="2" r:id="rId2"/>
  </sheets>
  <definedNames>
    <definedName name="_xlnm.Print_Area" localSheetId="0">'P5'!$A$1:$N$35</definedName>
  </definedNames>
  <calcPr fullCalcOnLoad="1"/>
</workbook>
</file>

<file path=xl/sharedStrings.xml><?xml version="1.0" encoding="utf-8"?>
<sst xmlns="http://schemas.openxmlformats.org/spreadsheetml/2006/main" count="51" uniqueCount="32">
  <si>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</si>
  <si>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</si>
  <si>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</si>
  <si>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</si>
  <si>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</si>
  <si>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</si>
  <si>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</si>
  <si>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</si>
  <si>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</si>
  <si>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</si>
  <si>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</si>
  <si>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</si>
  <si>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</si>
  <si>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</si>
  <si>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</si>
  <si>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</si>
  <si>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</si>
  <si>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</si>
  <si>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</si>
  <si>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</si>
  <si>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</si>
  <si>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</si>
  <si>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</si>
  <si>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</si>
  <si>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</si>
  <si>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ตัน/ตร.กม.</t>
  </si>
  <si>
    <t>น้ำแม่กวง สถานี P.5  สะพานท่านาง อ.เมือง จ.ลำพูน</t>
  </si>
  <si>
    <t>พื้นที่รับน้ำ 1,569 ตร.กม.</t>
  </si>
  <si>
    <t>ตัน</t>
  </si>
  <si>
    <t>น้ำแม่กวง สถานี P.5 สะพานท่านาง อ.เมือง จ.ลำพูน</t>
  </si>
  <si>
    <t xml:space="preserve"> ตัน</t>
  </si>
  <si>
    <r>
      <t>หมายเหตุ</t>
    </r>
    <r>
      <rPr>
        <sz val="12"/>
        <rFont val="Cordia New"/>
        <family val="2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</si>
</sst>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"/>
    <numFmt numFmtId="212" formatCode="0.000"/>
    <numFmt numFmtId="213" formatCode="0.0000"/>
    <numFmt numFmtId="214" formatCode="#,##0.0"/>
    <numFmt numFmtId="215" formatCode="\ ด\.ด\."/>
    <numFmt numFmtId="216" formatCode="\ ด\.ด\.\ "/>
    <numFmt numFmtId="217" formatCode="_(* #,##0.0_);_(* \(#,##0.0\);_(* &quot;-&quot;??_);_(@_)"/>
    <numFmt numFmtId="218" formatCode="_(* #,##0_);_(* \(#,##0\);_(* &quot;-&quot;??_);_(@_)"/>
    <numFmt numFmtId="219" formatCode="#,##0.000"/>
    <numFmt numFmtId="220" formatCode="_(* #,##0.000_);_(* \(#,##0.000\);_(* &quot;-&quot;??_);_(@_)"/>
    <numFmt numFmtId="221" formatCode="0.000000"/>
    <numFmt numFmtId="222" formatCode="0.00000"/>
  </numFmts>
  <fonts count="49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 val="single"/>
      <sz val="12"/>
      <name val="Cordia New"/>
      <family val="2"/>
    </font>
    <font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43" applyFont="1">
      <alignment/>
      <protection/>
    </xf>
    <xf numFmtId="211" fontId="5" fillId="0" borderId="0" xfId="43" applyNumberFormat="1" applyFont="1">
      <alignment/>
      <protection/>
    </xf>
    <xf numFmtId="0" fontId="5" fillId="0" borderId="0" xfId="0" applyFont="1" applyAlignment="1">
      <alignment/>
    </xf>
    <xf numFmtId="1" fontId="8" fillId="0" borderId="0" xfId="43" applyNumberFormat="1" applyFont="1">
      <alignment/>
      <protection/>
    </xf>
    <xf numFmtId="211" fontId="8" fillId="0" borderId="0" xfId="43" applyNumberFormat="1" applyFont="1">
      <alignment/>
      <protection/>
    </xf>
    <xf numFmtId="3" fontId="8" fillId="0" borderId="0" xfId="43" applyNumberFormat="1" applyFont="1" applyAlignment="1">
      <alignment horizontal="center"/>
      <protection/>
    </xf>
    <xf numFmtId="2" fontId="8" fillId="0" borderId="0" xfId="43" applyNumberFormat="1" applyFont="1" applyAlignment="1">
      <alignment horizontal="center"/>
      <protection/>
    </xf>
    <xf numFmtId="0" fontId="8" fillId="0" borderId="0" xfId="43" applyFont="1" applyAlignment="1">
      <alignment horizontal="center"/>
      <protection/>
    </xf>
    <xf numFmtId="0" fontId="6" fillId="0" borderId="10" xfId="43" applyFont="1" applyBorder="1">
      <alignment/>
      <protection/>
    </xf>
    <xf numFmtId="211" fontId="6" fillId="0" borderId="11" xfId="43" applyNumberFormat="1" applyFont="1" applyBorder="1">
      <alignment/>
      <protection/>
    </xf>
    <xf numFmtId="2" fontId="5" fillId="0" borderId="12" xfId="42" applyNumberFormat="1" applyFont="1" applyBorder="1" applyAlignment="1">
      <alignment horizontal="centerContinuous"/>
      <protection/>
    </xf>
    <xf numFmtId="0" fontId="5" fillId="0" borderId="13" xfId="43" applyFont="1" applyBorder="1" applyAlignment="1">
      <alignment horizontal="center"/>
      <protection/>
    </xf>
    <xf numFmtId="211" fontId="5" fillId="0" borderId="14" xfId="43" applyNumberFormat="1" applyFont="1" applyBorder="1" applyAlignment="1">
      <alignment horizontal="center"/>
      <protection/>
    </xf>
    <xf numFmtId="2" fontId="5" fillId="0" borderId="15" xfId="43" applyNumberFormat="1" applyFont="1" applyBorder="1" applyAlignment="1">
      <alignment horizontal="center"/>
      <protection/>
    </xf>
    <xf numFmtId="0" fontId="6" fillId="0" borderId="16" xfId="43" applyFont="1" applyBorder="1" applyAlignment="1">
      <alignment horizontal="center"/>
      <protection/>
    </xf>
    <xf numFmtId="211" fontId="6" fillId="0" borderId="17" xfId="43" applyNumberFormat="1" applyFont="1" applyBorder="1">
      <alignment/>
      <protection/>
    </xf>
    <xf numFmtId="2" fontId="5" fillId="0" borderId="18" xfId="43" applyNumberFormat="1" applyFont="1" applyBorder="1" applyAlignment="1">
      <alignment horizontal="center"/>
      <protection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5" fillId="0" borderId="19" xfId="0" applyFont="1" applyBorder="1" applyAlignment="1">
      <alignment horizontal="right"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8" fillId="0" borderId="0" xfId="43" applyFont="1" applyAlignment="1">
      <alignment horizontal="left"/>
      <protection/>
    </xf>
    <xf numFmtId="2" fontId="9" fillId="0" borderId="0" xfId="43" applyNumberFormat="1" applyFont="1" applyAlignment="1">
      <alignment horizontal="centerContinuous"/>
      <protection/>
    </xf>
    <xf numFmtId="211" fontId="10" fillId="0" borderId="0" xfId="43" applyNumberFormat="1" applyFont="1" applyAlignment="1">
      <alignment horizontal="centerContinuous"/>
      <protection/>
    </xf>
    <xf numFmtId="2" fontId="10" fillId="0" borderId="0" xfId="43" applyNumberFormat="1" applyFont="1" applyAlignment="1">
      <alignment horizontal="centerContinuous"/>
      <protection/>
    </xf>
    <xf numFmtId="0" fontId="10" fillId="0" borderId="0" xfId="43" applyFont="1">
      <alignment/>
      <protection/>
    </xf>
    <xf numFmtId="211" fontId="10" fillId="0" borderId="0" xfId="43" applyNumberFormat="1" applyFont="1">
      <alignment/>
      <protection/>
    </xf>
    <xf numFmtId="3" fontId="10" fillId="0" borderId="0" xfId="43" applyNumberFormat="1" applyFont="1">
      <alignment/>
      <protection/>
    </xf>
    <xf numFmtId="1" fontId="10" fillId="0" borderId="0" xfId="43" applyNumberFormat="1" applyFont="1">
      <alignment/>
      <protection/>
    </xf>
    <xf numFmtId="0" fontId="10" fillId="0" borderId="0" xfId="43" applyFont="1" applyAlignment="1">
      <alignment horizontal="center"/>
      <protection/>
    </xf>
    <xf numFmtId="0" fontId="9" fillId="0" borderId="22" xfId="43" applyFont="1" applyBorder="1">
      <alignment/>
      <protection/>
    </xf>
    <xf numFmtId="211" fontId="9" fillId="0" borderId="23" xfId="43" applyNumberFormat="1" applyFont="1" applyBorder="1">
      <alignment/>
      <protection/>
    </xf>
    <xf numFmtId="2" fontId="10" fillId="0" borderId="24" xfId="42" applyNumberFormat="1" applyFont="1" applyBorder="1" applyAlignment="1">
      <alignment horizontal="centerContinuous"/>
      <protection/>
    </xf>
    <xf numFmtId="0" fontId="10" fillId="0" borderId="25" xfId="43" applyFont="1" applyBorder="1" applyAlignment="1">
      <alignment horizontal="center"/>
      <protection/>
    </xf>
    <xf numFmtId="211" fontId="10" fillId="0" borderId="26" xfId="43" applyNumberFormat="1" applyFont="1" applyBorder="1" applyAlignment="1">
      <alignment horizontal="center"/>
      <protection/>
    </xf>
    <xf numFmtId="2" fontId="10" fillId="0" borderId="27" xfId="43" applyNumberFormat="1" applyFont="1" applyBorder="1" applyAlignment="1">
      <alignment horizontal="center"/>
      <protection/>
    </xf>
    <xf numFmtId="0" fontId="9" fillId="0" borderId="28" xfId="43" applyFont="1" applyBorder="1" applyAlignment="1">
      <alignment horizontal="center"/>
      <protection/>
    </xf>
    <xf numFmtId="211" fontId="9" fillId="0" borderId="29" xfId="43" applyNumberFormat="1" applyFont="1" applyBorder="1">
      <alignment/>
      <protection/>
    </xf>
    <xf numFmtId="2" fontId="10" fillId="0" borderId="30" xfId="43" applyNumberFormat="1" applyFont="1" applyBorder="1" applyAlignment="1">
      <alignment horizontal="center"/>
      <protection/>
    </xf>
    <xf numFmtId="1" fontId="10" fillId="0" borderId="25" xfId="43" applyNumberFormat="1" applyFont="1" applyBorder="1" applyAlignment="1">
      <alignment horizontal="center"/>
      <protection/>
    </xf>
    <xf numFmtId="2" fontId="10" fillId="0" borderId="0" xfId="43" applyNumberFormat="1" applyFont="1">
      <alignment/>
      <protection/>
    </xf>
    <xf numFmtId="211" fontId="10" fillId="0" borderId="26" xfId="43" applyNumberFormat="1" applyFont="1" applyBorder="1" applyAlignment="1">
      <alignment horizontal="right"/>
      <protection/>
    </xf>
    <xf numFmtId="2" fontId="10" fillId="0" borderId="27" xfId="43" applyNumberFormat="1" applyFont="1" applyBorder="1" applyAlignment="1">
      <alignment horizontal="right"/>
      <protection/>
    </xf>
    <xf numFmtId="211" fontId="10" fillId="0" borderId="26" xfId="43" applyNumberFormat="1" applyFont="1" applyBorder="1">
      <alignment/>
      <protection/>
    </xf>
    <xf numFmtId="2" fontId="10" fillId="0" borderId="27" xfId="43" applyNumberFormat="1" applyFont="1" applyBorder="1">
      <alignment/>
      <protection/>
    </xf>
    <xf numFmtId="210" fontId="10" fillId="0" borderId="31" xfId="43" applyNumberFormat="1" applyFont="1" applyBorder="1" applyAlignment="1" applyProtection="1">
      <alignment horizontal="center"/>
      <protection/>
    </xf>
    <xf numFmtId="4" fontId="10" fillId="0" borderId="32" xfId="43" applyNumberFormat="1" applyFont="1" applyBorder="1" applyProtection="1">
      <alignment/>
      <protection/>
    </xf>
    <xf numFmtId="4" fontId="10" fillId="0" borderId="33" xfId="43" applyNumberFormat="1" applyFont="1" applyBorder="1" applyProtection="1">
      <alignment/>
      <protection/>
    </xf>
    <xf numFmtId="1" fontId="10" fillId="0" borderId="34" xfId="43" applyNumberFormat="1" applyFont="1" applyBorder="1" applyAlignment="1">
      <alignment horizontal="center"/>
      <protection/>
    </xf>
    <xf numFmtId="211" fontId="10" fillId="0" borderId="35" xfId="43" applyNumberFormat="1" applyFont="1" applyBorder="1">
      <alignment/>
      <protection/>
    </xf>
    <xf numFmtId="2" fontId="10" fillId="0" borderId="36" xfId="43" applyNumberFormat="1" applyFont="1" applyBorder="1">
      <alignment/>
      <protection/>
    </xf>
    <xf numFmtId="211" fontId="10" fillId="0" borderId="0" xfId="43" applyNumberFormat="1" applyFont="1" applyBorder="1">
      <alignment/>
      <protection/>
    </xf>
    <xf numFmtId="0" fontId="10" fillId="0" borderId="34" xfId="43" applyFont="1" applyBorder="1">
      <alignment/>
      <protection/>
    </xf>
    <xf numFmtId="211" fontId="9" fillId="0" borderId="0" xfId="43" applyNumberFormat="1" applyFont="1" applyBorder="1" applyAlignment="1">
      <alignment horizontal="left"/>
      <protection/>
    </xf>
    <xf numFmtId="211" fontId="10" fillId="0" borderId="0" xfId="43" applyNumberFormat="1" applyFont="1" applyBorder="1" applyAlignment="1">
      <alignment horizontal="centerContinuous"/>
      <protection/>
    </xf>
    <xf numFmtId="211" fontId="10" fillId="0" borderId="0" xfId="43" applyNumberFormat="1" applyFont="1" applyBorder="1" applyAlignment="1">
      <alignment horizontal="center"/>
      <protection/>
    </xf>
    <xf numFmtId="2" fontId="10" fillId="0" borderId="0" xfId="43" applyNumberFormat="1" applyFont="1" applyBorder="1" applyAlignment="1">
      <alignment horizontal="center"/>
      <protection/>
    </xf>
    <xf numFmtId="211" fontId="10" fillId="0" borderId="36" xfId="43" applyNumberFormat="1" applyFont="1" applyBorder="1" applyAlignment="1">
      <alignment horizontal="centerContinuous"/>
      <protection/>
    </xf>
    <xf numFmtId="0" fontId="10" fillId="0" borderId="36" xfId="43" applyFont="1" applyBorder="1">
      <alignment/>
      <protection/>
    </xf>
    <xf numFmtId="0" fontId="10" fillId="0" borderId="37" xfId="43" applyFont="1" applyBorder="1">
      <alignment/>
      <protection/>
    </xf>
    <xf numFmtId="211" fontId="10" fillId="0" borderId="38" xfId="43" applyNumberFormat="1" applyFont="1" applyBorder="1">
      <alignment/>
      <protection/>
    </xf>
    <xf numFmtId="0" fontId="10" fillId="0" borderId="38" xfId="43" applyFont="1" applyBorder="1">
      <alignment/>
      <protection/>
    </xf>
    <xf numFmtId="211" fontId="48" fillId="0" borderId="38" xfId="43" applyNumberFormat="1" applyFont="1" applyBorder="1">
      <alignment/>
      <protection/>
    </xf>
    <xf numFmtId="2" fontId="10" fillId="0" borderId="39" xfId="43" applyNumberFormat="1" applyFont="1" applyBorder="1">
      <alignment/>
      <protection/>
    </xf>
    <xf numFmtId="211" fontId="11" fillId="0" borderId="0" xfId="43" applyNumberFormat="1" applyFont="1" applyBorder="1" applyAlignment="1">
      <alignment horizontal="left"/>
      <protection/>
    </xf>
    <xf numFmtId="211" fontId="12" fillId="0" borderId="0" xfId="43" applyNumberFormat="1" applyFont="1" applyBorder="1">
      <alignment/>
      <protection/>
    </xf>
    <xf numFmtId="2" fontId="10" fillId="0" borderId="26" xfId="43" applyNumberFormat="1" applyFont="1" applyBorder="1" applyAlignment="1">
      <alignment horizontal="right"/>
      <protection/>
    </xf>
    <xf numFmtId="2" fontId="10" fillId="0" borderId="26" xfId="43" applyNumberFormat="1" applyFont="1" applyBorder="1">
      <alignment/>
      <protection/>
    </xf>
    <xf numFmtId="211" fontId="10" fillId="0" borderId="0" xfId="43" applyNumberFormat="1" applyFont="1" applyBorder="1" applyAlignment="1">
      <alignment horizontal="center"/>
      <protection/>
    </xf>
    <xf numFmtId="3" fontId="10" fillId="0" borderId="0" xfId="43" applyNumberFormat="1" applyFont="1" applyBorder="1" applyAlignment="1">
      <alignment horizontal="center"/>
      <protection/>
    </xf>
    <xf numFmtId="0" fontId="10" fillId="0" borderId="0" xfId="43" applyFont="1" applyAlignment="1">
      <alignment horizontal="right"/>
      <protection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4A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31</xdr:row>
      <xdr:rowOff>0</xdr:rowOff>
    </xdr:from>
    <xdr:to>
      <xdr:col>7</xdr:col>
      <xdr:colOff>276225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162175" y="81819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171450</xdr:colOff>
      <xdr:row>31</xdr:row>
      <xdr:rowOff>0</xdr:rowOff>
    </xdr:from>
    <xdr:to>
      <xdr:col>10</xdr:col>
      <xdr:colOff>276225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4848225" y="81819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R26" sqref="R26"/>
    </sheetView>
  </sheetViews>
  <sheetFormatPr defaultColWidth="9.00390625" defaultRowHeight="20.25"/>
  <cols>
    <col min="1" max="1" width="5.375" style="28" customWidth="1"/>
    <col min="2" max="13" width="7.00390625" style="29" customWidth="1"/>
    <col min="14" max="14" width="9.50390625" style="43" bestFit="1" customWidth="1"/>
    <col min="15" max="16384" width="9.00390625" style="28" customWidth="1"/>
  </cols>
  <sheetData>
    <row r="1" spans="1:14" ht="18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8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7" ht="26.25" customHeight="1">
      <c r="A3" s="29" t="s">
        <v>26</v>
      </c>
      <c r="K3" s="28"/>
      <c r="L3" s="73" t="s">
        <v>27</v>
      </c>
      <c r="M3" s="73"/>
      <c r="N3" s="73"/>
      <c r="Q3" s="30">
        <v>1569</v>
      </c>
    </row>
    <row r="4" spans="1:14" ht="26.25" customHeight="1">
      <c r="A4" s="31"/>
      <c r="N4" s="32"/>
    </row>
    <row r="5" spans="1:14" ht="23.25" customHeight="1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 t="s">
        <v>1</v>
      </c>
    </row>
    <row r="6" spans="1:14" ht="23.25" customHeight="1">
      <c r="A6" s="36" t="s">
        <v>2</v>
      </c>
      <c r="B6" s="37" t="s">
        <v>3</v>
      </c>
      <c r="C6" s="37" t="s">
        <v>4</v>
      </c>
      <c r="D6" s="37" t="s">
        <v>5</v>
      </c>
      <c r="E6" s="37" t="s">
        <v>6</v>
      </c>
      <c r="F6" s="37" t="s">
        <v>7</v>
      </c>
      <c r="G6" s="37" t="s">
        <v>8</v>
      </c>
      <c r="H6" s="37" t="s">
        <v>9</v>
      </c>
      <c r="I6" s="37" t="s">
        <v>10</v>
      </c>
      <c r="J6" s="37" t="s">
        <v>11</v>
      </c>
      <c r="K6" s="37" t="s">
        <v>12</v>
      </c>
      <c r="L6" s="37" t="s">
        <v>13</v>
      </c>
      <c r="M6" s="37" t="s">
        <v>14</v>
      </c>
      <c r="N6" s="38" t="s">
        <v>15</v>
      </c>
    </row>
    <row r="7" spans="1:14" ht="23.25" customHeight="1">
      <c r="A7" s="39" t="s">
        <v>16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 t="s">
        <v>28</v>
      </c>
    </row>
    <row r="8" spans="1:14" s="43" customFormat="1" ht="20.25" customHeight="1">
      <c r="A8" s="42">
        <v>2550</v>
      </c>
      <c r="B8" s="69">
        <v>283.85349879346774</v>
      </c>
      <c r="C8" s="69">
        <v>14094.018107029957</v>
      </c>
      <c r="D8" s="69">
        <v>1978.0775186776184</v>
      </c>
      <c r="E8" s="69">
        <v>1751.1798658570806</v>
      </c>
      <c r="F8" s="69">
        <v>4370.702534080182</v>
      </c>
      <c r="G8" s="69">
        <v>5939.001369194651</v>
      </c>
      <c r="H8" s="69">
        <v>4286.430940798412</v>
      </c>
      <c r="I8" s="69">
        <v>1225.081748690926</v>
      </c>
      <c r="J8" s="69">
        <v>207.44008076148145</v>
      </c>
      <c r="K8" s="69">
        <v>212.9016890483867</v>
      </c>
      <c r="L8" s="69">
        <v>211.7902002450641</v>
      </c>
      <c r="M8" s="69">
        <v>18.075999326403227</v>
      </c>
      <c r="N8" s="45">
        <v>34578.553552503625</v>
      </c>
    </row>
    <row r="9" spans="1:14" s="43" customFormat="1" ht="20.25" customHeight="1">
      <c r="A9" s="42">
        <v>2551</v>
      </c>
      <c r="B9" s="69">
        <v>177.3</v>
      </c>
      <c r="C9" s="69">
        <v>418.53</v>
      </c>
      <c r="D9" s="69">
        <v>325.5</v>
      </c>
      <c r="E9" s="69">
        <v>443.31</v>
      </c>
      <c r="F9" s="69">
        <v>1790.1</v>
      </c>
      <c r="G9" s="69">
        <v>2384.03</v>
      </c>
      <c r="H9" s="69">
        <v>3005.47</v>
      </c>
      <c r="I9" s="69">
        <v>2018.15</v>
      </c>
      <c r="J9" s="69">
        <v>206.45</v>
      </c>
      <c r="K9" s="69">
        <v>140.52</v>
      </c>
      <c r="L9" s="69">
        <v>369.87</v>
      </c>
      <c r="M9" s="69">
        <v>136.98</v>
      </c>
      <c r="N9" s="45">
        <v>11416.2</v>
      </c>
    </row>
    <row r="10" spans="1:14" s="43" customFormat="1" ht="20.25" customHeight="1">
      <c r="A10" s="42">
        <v>2552</v>
      </c>
      <c r="B10" s="69">
        <v>100.74153175694224</v>
      </c>
      <c r="C10" s="69">
        <v>968.3024474424107</v>
      </c>
      <c r="D10" s="69">
        <v>1967.4379544941585</v>
      </c>
      <c r="E10" s="69">
        <v>1177.6286964590895</v>
      </c>
      <c r="F10" s="69">
        <v>1030.5937403992598</v>
      </c>
      <c r="G10" s="69">
        <v>1649.872628083724</v>
      </c>
      <c r="H10" s="69">
        <v>1366.8380861198568</v>
      </c>
      <c r="I10" s="69">
        <v>608.1913267090597</v>
      </c>
      <c r="J10" s="69">
        <v>192.51269895837694</v>
      </c>
      <c r="K10" s="69">
        <v>292.35070774048813</v>
      </c>
      <c r="L10" s="69">
        <v>244.89188491309372</v>
      </c>
      <c r="M10" s="69">
        <v>186.17024908718722</v>
      </c>
      <c r="N10" s="45">
        <v>9785.531952163647</v>
      </c>
    </row>
    <row r="11" spans="1:14" s="43" customFormat="1" ht="20.25" customHeight="1">
      <c r="A11" s="42">
        <v>2553</v>
      </c>
      <c r="B11" s="69">
        <v>37.071431497713505</v>
      </c>
      <c r="C11" s="69">
        <v>46.00277892517108</v>
      </c>
      <c r="D11" s="69">
        <v>51.55093444014087</v>
      </c>
      <c r="E11" s="69">
        <v>352.3044497286445</v>
      </c>
      <c r="F11" s="69">
        <v>11402.693110824754</v>
      </c>
      <c r="G11" s="69">
        <v>11754.400860667267</v>
      </c>
      <c r="H11" s="69">
        <v>4804.322954797183</v>
      </c>
      <c r="I11" s="69">
        <v>815.4050788081746</v>
      </c>
      <c r="J11" s="69">
        <v>131.22936313550485</v>
      </c>
      <c r="K11" s="69">
        <v>25.138430976102004</v>
      </c>
      <c r="L11" s="69">
        <v>22.58235454938371</v>
      </c>
      <c r="M11" s="70">
        <v>217.201659478482</v>
      </c>
      <c r="N11" s="45">
        <v>29659.903407828522</v>
      </c>
    </row>
    <row r="12" spans="1:14" s="43" customFormat="1" ht="20.25" customHeight="1">
      <c r="A12" s="42">
        <v>2554</v>
      </c>
      <c r="B12" s="69">
        <v>1071.778765680185</v>
      </c>
      <c r="C12" s="69">
        <v>4378.934334228908</v>
      </c>
      <c r="D12" s="69">
        <v>4819.161381169029</v>
      </c>
      <c r="E12" s="69">
        <v>2842.4705136050393</v>
      </c>
      <c r="F12" s="69">
        <v>35897.342171679964</v>
      </c>
      <c r="G12" s="69">
        <v>26653.51185069851</v>
      </c>
      <c r="H12" s="69">
        <v>14237.078682716012</v>
      </c>
      <c r="I12" s="69">
        <v>1458.0248411709838</v>
      </c>
      <c r="J12" s="69">
        <v>376.17764673736156</v>
      </c>
      <c r="K12" s="69">
        <v>575.1243326928445</v>
      </c>
      <c r="L12" s="69">
        <v>450.43127576837804</v>
      </c>
      <c r="M12" s="69">
        <v>510.15114373347154</v>
      </c>
      <c r="N12" s="45">
        <f>SUM(B12:M12)</f>
        <v>93270.18693988069</v>
      </c>
    </row>
    <row r="13" spans="1:14" s="43" customFormat="1" ht="20.25" customHeight="1">
      <c r="A13" s="42">
        <v>2555</v>
      </c>
      <c r="B13" s="69">
        <v>1260.4983899048614</v>
      </c>
      <c r="C13" s="69">
        <v>6072.660354956066</v>
      </c>
      <c r="D13" s="69">
        <v>459.3650386127682</v>
      </c>
      <c r="E13" s="69">
        <v>1929.6681064141753</v>
      </c>
      <c r="F13" s="69">
        <v>4232.987052874334</v>
      </c>
      <c r="G13" s="69">
        <v>12319.376451520155</v>
      </c>
      <c r="H13" s="69">
        <v>2098.442522829906</v>
      </c>
      <c r="I13" s="69">
        <v>553.9833237940558</v>
      </c>
      <c r="J13" s="69">
        <v>128.47193692872048</v>
      </c>
      <c r="K13" s="69">
        <v>132.22725949108076</v>
      </c>
      <c r="L13" s="69">
        <v>120.42248103309726</v>
      </c>
      <c r="M13" s="69">
        <v>54.321736100741276</v>
      </c>
      <c r="N13" s="45">
        <v>29362.42465445996</v>
      </c>
    </row>
    <row r="14" spans="1:14" s="43" customFormat="1" ht="20.25" customHeight="1">
      <c r="A14" s="42">
        <v>2556</v>
      </c>
      <c r="B14" s="69">
        <v>13.764265058837221</v>
      </c>
      <c r="C14" s="69">
        <v>68.72443221509909</v>
      </c>
      <c r="D14" s="69">
        <v>52.098496472388696</v>
      </c>
      <c r="E14" s="69">
        <v>785.4213127145506</v>
      </c>
      <c r="F14" s="69">
        <v>2502.749248003657</v>
      </c>
      <c r="G14" s="69">
        <v>4652.2571072389155</v>
      </c>
      <c r="H14" s="69">
        <v>4241.116185336557</v>
      </c>
      <c r="I14" s="69">
        <v>1621.058312493704</v>
      </c>
      <c r="J14" s="69">
        <v>197.33602849856007</v>
      </c>
      <c r="K14" s="69">
        <v>194.85016206015055</v>
      </c>
      <c r="L14" s="69">
        <v>248.11492657076414</v>
      </c>
      <c r="M14" s="69">
        <v>18.273345449421765</v>
      </c>
      <c r="N14" s="45">
        <v>14595.763822112605</v>
      </c>
    </row>
    <row r="15" spans="1:14" s="43" customFormat="1" ht="20.25" customHeight="1">
      <c r="A15" s="42">
        <v>2557</v>
      </c>
      <c r="B15" s="69">
        <v>144.85932158550787</v>
      </c>
      <c r="C15" s="69">
        <v>487.4710936035877</v>
      </c>
      <c r="D15" s="69">
        <v>649.7267463359877</v>
      </c>
      <c r="E15" s="69">
        <v>1086.0621718068514</v>
      </c>
      <c r="F15" s="69">
        <v>2691.078789502632</v>
      </c>
      <c r="G15" s="69">
        <v>5846.322839301098</v>
      </c>
      <c r="H15" s="69">
        <v>1359.201961172844</v>
      </c>
      <c r="I15" s="69">
        <v>836.3447106282961</v>
      </c>
      <c r="J15" s="69">
        <v>106.15544810328947</v>
      </c>
      <c r="K15" s="69">
        <v>304.4698237349</v>
      </c>
      <c r="L15" s="69">
        <v>15.658125360366144</v>
      </c>
      <c r="M15" s="69">
        <v>131.30934993779044</v>
      </c>
      <c r="N15" s="45">
        <v>13658.66038107315</v>
      </c>
    </row>
    <row r="16" spans="1:14" s="43" customFormat="1" ht="20.25" customHeight="1">
      <c r="A16" s="42">
        <v>2558</v>
      </c>
      <c r="B16" s="69">
        <v>29.645091375081844</v>
      </c>
      <c r="C16" s="69">
        <v>31.144465610400875</v>
      </c>
      <c r="D16" s="69">
        <v>24.542907386082863</v>
      </c>
      <c r="E16" s="69">
        <v>31.32153693571763</v>
      </c>
      <c r="F16" s="69">
        <v>34.655757877740974</v>
      </c>
      <c r="G16" s="69">
        <v>32.355562049197076</v>
      </c>
      <c r="H16" s="69">
        <v>32.27959584815828</v>
      </c>
      <c r="I16" s="69">
        <v>30.794542546560184</v>
      </c>
      <c r="J16" s="69">
        <v>20.5736330776349</v>
      </c>
      <c r="K16" s="69">
        <v>14.452532235693525</v>
      </c>
      <c r="L16" s="69">
        <v>14.898761064274382</v>
      </c>
      <c r="M16" s="69">
        <v>15.156001119623461</v>
      </c>
      <c r="N16" s="45">
        <v>311.820387126166</v>
      </c>
    </row>
    <row r="17" spans="1:14" s="43" customFormat="1" ht="20.25" customHeight="1">
      <c r="A17" s="42">
        <v>2559</v>
      </c>
      <c r="B17" s="69">
        <v>0.26545233960090875</v>
      </c>
      <c r="C17" s="69">
        <v>1.961030983732539</v>
      </c>
      <c r="D17" s="69">
        <v>268.13835251027905</v>
      </c>
      <c r="E17" s="69">
        <v>760.9493733385042</v>
      </c>
      <c r="F17" s="69">
        <v>1400.552053841351</v>
      </c>
      <c r="G17" s="69">
        <v>7421.099185921334</v>
      </c>
      <c r="H17" s="69">
        <v>3708.7684549291125</v>
      </c>
      <c r="I17" s="69">
        <v>747.3527480128896</v>
      </c>
      <c r="J17" s="69">
        <v>115.38095347990604</v>
      </c>
      <c r="K17" s="69">
        <v>256.51014541838595</v>
      </c>
      <c r="L17" s="69">
        <v>66.77998494193584</v>
      </c>
      <c r="M17" s="69">
        <v>0.9032347916327189</v>
      </c>
      <c r="N17" s="45">
        <v>14748.660970508665</v>
      </c>
    </row>
    <row r="18" spans="1:14" s="43" customFormat="1" ht="20.25" customHeight="1">
      <c r="A18" s="42">
        <v>2560</v>
      </c>
      <c r="B18" s="69">
        <v>133.42578061052095</v>
      </c>
      <c r="C18" s="69">
        <v>2592.6549863217983</v>
      </c>
      <c r="D18" s="69">
        <v>718.1681468925661</v>
      </c>
      <c r="E18" s="69">
        <v>193.21823885226075</v>
      </c>
      <c r="F18" s="69">
        <v>3985.6209979796</v>
      </c>
      <c r="G18" s="69">
        <v>3162.7369472947803</v>
      </c>
      <c r="H18" s="69">
        <v>6047.528053398147</v>
      </c>
      <c r="I18" s="69">
        <v>725.2498644140044</v>
      </c>
      <c r="J18" s="69">
        <v>322.25958998059997</v>
      </c>
      <c r="K18" s="69">
        <v>41.124351439123714</v>
      </c>
      <c r="L18" s="69">
        <v>50.067249616250464</v>
      </c>
      <c r="M18" s="69">
        <v>51.851136364720446</v>
      </c>
      <c r="N18" s="45">
        <v>18023.90534316437</v>
      </c>
    </row>
    <row r="19" spans="1:14" s="43" customFormat="1" ht="20.25" customHeight="1">
      <c r="A19" s="42">
        <v>2561</v>
      </c>
      <c r="B19" s="69">
        <v>374.4297467799536</v>
      </c>
      <c r="C19" s="69">
        <v>3299.2425484201035</v>
      </c>
      <c r="D19" s="69">
        <v>2096.231059658384</v>
      </c>
      <c r="E19" s="69">
        <v>6702.270275100601</v>
      </c>
      <c r="F19" s="69">
        <v>4936.0070318161615</v>
      </c>
      <c r="G19" s="69">
        <v>1907.2587745016513</v>
      </c>
      <c r="H19" s="69">
        <v>11960.766508069055</v>
      </c>
      <c r="I19" s="69">
        <v>1128.6230547263915</v>
      </c>
      <c r="J19" s="69">
        <v>265.84723252039936</v>
      </c>
      <c r="K19" s="69">
        <v>460.5474054976854</v>
      </c>
      <c r="L19" s="69">
        <v>184.67633941829015</v>
      </c>
      <c r="M19" s="69">
        <v>80.53295125430421</v>
      </c>
      <c r="N19" s="45">
        <v>33396.43292776298</v>
      </c>
    </row>
    <row r="20" spans="1:14" s="43" customFormat="1" ht="20.25" customHeight="1">
      <c r="A20" s="42">
        <v>2562</v>
      </c>
      <c r="B20" s="69">
        <v>93.5055331952017</v>
      </c>
      <c r="C20" s="69">
        <v>434.3132979449063</v>
      </c>
      <c r="D20" s="69">
        <v>197.21459469071974</v>
      </c>
      <c r="E20" s="69">
        <v>204.07833143057533</v>
      </c>
      <c r="F20" s="69">
        <v>2629.924914038744</v>
      </c>
      <c r="G20" s="69">
        <v>2972.2188959851046</v>
      </c>
      <c r="H20" s="69">
        <v>1180.045012337444</v>
      </c>
      <c r="I20" s="69">
        <v>1085.6904738835901</v>
      </c>
      <c r="J20" s="69">
        <v>226.1303637707026</v>
      </c>
      <c r="K20" s="69">
        <v>53.857525905926224</v>
      </c>
      <c r="L20" s="69">
        <v>0.5316428919744424</v>
      </c>
      <c r="M20" s="69">
        <v>1.3469703006005145</v>
      </c>
      <c r="N20" s="45">
        <v>9078.857556375491</v>
      </c>
    </row>
    <row r="21" spans="1:14" s="43" customFormat="1" ht="20.25" customHeight="1">
      <c r="A21" s="42">
        <v>2563</v>
      </c>
      <c r="B21" s="69">
        <v>4.482955932312939</v>
      </c>
      <c r="C21" s="69">
        <v>4.031449434933413</v>
      </c>
      <c r="D21" s="69">
        <v>29.684065435559827</v>
      </c>
      <c r="E21" s="69">
        <v>1892.7901181041293</v>
      </c>
      <c r="F21" s="69">
        <v>4997.6219979047555</v>
      </c>
      <c r="G21" s="69">
        <v>3747.7577504212695</v>
      </c>
      <c r="H21" s="69">
        <v>2858.68925010694</v>
      </c>
      <c r="I21" s="69">
        <v>1338.6427917444364</v>
      </c>
      <c r="J21" s="69">
        <v>13.704030578060351</v>
      </c>
      <c r="K21" s="69">
        <v>3.1817827741141924</v>
      </c>
      <c r="L21" s="69">
        <v>42.88089975499547</v>
      </c>
      <c r="M21" s="69">
        <v>8.593189476803913</v>
      </c>
      <c r="N21" s="45">
        <v>14942.060281668311</v>
      </c>
    </row>
    <row r="22" spans="1:14" s="43" customFormat="1" ht="20.25" customHeight="1">
      <c r="A22" s="42">
        <v>2564</v>
      </c>
      <c r="B22" s="69">
        <v>71.78791030254622</v>
      </c>
      <c r="C22" s="69">
        <v>46.88452244658916</v>
      </c>
      <c r="D22" s="69">
        <v>69.28135339882374</v>
      </c>
      <c r="E22" s="69">
        <v>2760.6476217932563</v>
      </c>
      <c r="F22" s="69">
        <v>2894.6282198043464</v>
      </c>
      <c r="G22" s="69">
        <v>4895.630689209443</v>
      </c>
      <c r="H22" s="69">
        <v>2483.441628240173</v>
      </c>
      <c r="I22" s="69">
        <v>770.9752664494789</v>
      </c>
      <c r="J22" s="69">
        <v>141.23759677345035</v>
      </c>
      <c r="K22" s="69">
        <v>96.9921097382602</v>
      </c>
      <c r="L22" s="69">
        <v>91.43421334665224</v>
      </c>
      <c r="M22" s="69">
        <v>80.228047742303</v>
      </c>
      <c r="N22" s="45">
        <v>14403.16917924532</v>
      </c>
    </row>
    <row r="23" spans="1:14" s="43" customFormat="1" ht="20.25" customHeight="1">
      <c r="A23" s="42">
        <v>2565</v>
      </c>
      <c r="B23" s="44">
        <v>1140.9181598829816</v>
      </c>
      <c r="C23" s="44">
        <v>5643.964598881311</v>
      </c>
      <c r="D23" s="44">
        <v>1540.3817436809034</v>
      </c>
      <c r="E23" s="44">
        <v>2430.0600491978594</v>
      </c>
      <c r="F23" s="44">
        <v>8301.590456797556</v>
      </c>
      <c r="G23" s="44">
        <v>15493.599906039826</v>
      </c>
      <c r="H23" s="44">
        <v>7458.943278225002</v>
      </c>
      <c r="I23" s="44">
        <v>5554.036251466063</v>
      </c>
      <c r="J23" s="44">
        <v>201.92917641210144</v>
      </c>
      <c r="K23" s="44">
        <v>162.4830425782995</v>
      </c>
      <c r="L23" s="44">
        <v>164.40123141464497</v>
      </c>
      <c r="M23" s="44">
        <v>186.15042820982103</v>
      </c>
      <c r="N23" s="45">
        <v>48278.45832278637</v>
      </c>
    </row>
    <row r="24" spans="1:14" s="43" customFormat="1" ht="20.25" customHeight="1">
      <c r="A24" s="42">
        <v>2566</v>
      </c>
      <c r="B24" s="44">
        <v>195.67770157783823</v>
      </c>
      <c r="C24" s="44">
        <v>1568.61434149853</v>
      </c>
      <c r="D24" s="44">
        <v>99.71258915073949</v>
      </c>
      <c r="E24" s="44">
        <v>223.83556553937697</v>
      </c>
      <c r="F24" s="44">
        <v>457.3125938596621</v>
      </c>
      <c r="G24" s="44">
        <v>4431.946799855556</v>
      </c>
      <c r="H24" s="44">
        <v>3318.908145872131</v>
      </c>
      <c r="I24" s="44">
        <v>746.7776454718581</v>
      </c>
      <c r="J24" s="44">
        <v>120.20793012464813</v>
      </c>
      <c r="K24" s="44">
        <v>142.8276560612176</v>
      </c>
      <c r="L24" s="44">
        <v>207.70572807500835</v>
      </c>
      <c r="M24" s="44">
        <v>132.65488584964555</v>
      </c>
      <c r="N24" s="45">
        <v>11646.181582936213</v>
      </c>
    </row>
    <row r="25" spans="1:14" s="43" customFormat="1" ht="20.25" customHeight="1">
      <c r="A25" s="42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</row>
    <row r="26" spans="1:14" s="43" customFormat="1" ht="20.25" customHeight="1">
      <c r="A26" s="48" t="s">
        <v>17</v>
      </c>
      <c r="B26" s="49">
        <f>+MAX(B8:B25)</f>
        <v>1260.4983899048614</v>
      </c>
      <c r="C26" s="49">
        <f aca="true" t="shared" si="0" ref="C26:N26">+MAX(C8:C25)</f>
        <v>14094.018107029957</v>
      </c>
      <c r="D26" s="49">
        <f t="shared" si="0"/>
        <v>4819.161381169029</v>
      </c>
      <c r="E26" s="49">
        <f t="shared" si="0"/>
        <v>6702.270275100601</v>
      </c>
      <c r="F26" s="49">
        <f t="shared" si="0"/>
        <v>35897.342171679964</v>
      </c>
      <c r="G26" s="49">
        <f t="shared" si="0"/>
        <v>26653.51185069851</v>
      </c>
      <c r="H26" s="49">
        <f t="shared" si="0"/>
        <v>14237.078682716012</v>
      </c>
      <c r="I26" s="49">
        <f t="shared" si="0"/>
        <v>5554.036251466063</v>
      </c>
      <c r="J26" s="49">
        <f t="shared" si="0"/>
        <v>376.17764673736156</v>
      </c>
      <c r="K26" s="49">
        <f t="shared" si="0"/>
        <v>575.1243326928445</v>
      </c>
      <c r="L26" s="49">
        <f t="shared" si="0"/>
        <v>450.43127576837804</v>
      </c>
      <c r="M26" s="49">
        <f t="shared" si="0"/>
        <v>510.15114373347154</v>
      </c>
      <c r="N26" s="50">
        <f t="shared" si="0"/>
        <v>93270.18693988069</v>
      </c>
    </row>
    <row r="27" spans="1:14" s="43" customFormat="1" ht="20.25" customHeight="1">
      <c r="A27" s="48" t="s">
        <v>18</v>
      </c>
      <c r="B27" s="49">
        <f aca="true" t="shared" si="1" ref="B27:M27">+AVERAGE(B8:B25)</f>
        <v>302.0003256631502</v>
      </c>
      <c r="C27" s="49">
        <f t="shared" si="1"/>
        <v>2362.2032229378533</v>
      </c>
      <c r="D27" s="49">
        <f t="shared" si="1"/>
        <v>902.7219342944795</v>
      </c>
      <c r="E27" s="49">
        <f t="shared" si="1"/>
        <v>1503.953895698689</v>
      </c>
      <c r="F27" s="49">
        <f t="shared" si="1"/>
        <v>5503.3035688991</v>
      </c>
      <c r="G27" s="49">
        <f t="shared" si="1"/>
        <v>6780.198683410734</v>
      </c>
      <c r="H27" s="49">
        <f t="shared" si="1"/>
        <v>4379.310074164526</v>
      </c>
      <c r="I27" s="49">
        <f t="shared" si="1"/>
        <v>1250.845998882969</v>
      </c>
      <c r="J27" s="49">
        <f t="shared" si="1"/>
        <v>174.8849241082822</v>
      </c>
      <c r="K27" s="49">
        <f t="shared" si="1"/>
        <v>182.91523278780346</v>
      </c>
      <c r="L27" s="49">
        <f t="shared" si="1"/>
        <v>147.47866464495132</v>
      </c>
      <c r="M27" s="49">
        <f t="shared" si="1"/>
        <v>107.64119577782073</v>
      </c>
      <c r="N27" s="50">
        <f>SUM(B27:M27)</f>
        <v>23597.45772127036</v>
      </c>
    </row>
    <row r="28" spans="1:14" s="43" customFormat="1" ht="20.25" customHeight="1">
      <c r="A28" s="48" t="s">
        <v>19</v>
      </c>
      <c r="B28" s="49">
        <f aca="true" t="shared" si="2" ref="B28:M28">+MIN(B8:B25)</f>
        <v>0.26545233960090875</v>
      </c>
      <c r="C28" s="49">
        <f t="shared" si="2"/>
        <v>1.961030983732539</v>
      </c>
      <c r="D28" s="49">
        <f t="shared" si="2"/>
        <v>24.542907386082863</v>
      </c>
      <c r="E28" s="49">
        <f t="shared" si="2"/>
        <v>31.32153693571763</v>
      </c>
      <c r="F28" s="49">
        <f t="shared" si="2"/>
        <v>34.655757877740974</v>
      </c>
      <c r="G28" s="49">
        <f t="shared" si="2"/>
        <v>32.355562049197076</v>
      </c>
      <c r="H28" s="49">
        <f t="shared" si="2"/>
        <v>32.27959584815828</v>
      </c>
      <c r="I28" s="49">
        <f t="shared" si="2"/>
        <v>30.794542546560184</v>
      </c>
      <c r="J28" s="49">
        <f t="shared" si="2"/>
        <v>13.704030578060351</v>
      </c>
      <c r="K28" s="49">
        <f t="shared" si="2"/>
        <v>3.1817827741141924</v>
      </c>
      <c r="L28" s="49">
        <f t="shared" si="2"/>
        <v>0.5316428919744424</v>
      </c>
      <c r="M28" s="49">
        <f t="shared" si="2"/>
        <v>0.9032347916327189</v>
      </c>
      <c r="N28" s="50">
        <f>+MIN(N8:N25)</f>
        <v>311.820387126166</v>
      </c>
    </row>
    <row r="29" spans="1:14" s="43" customFormat="1" ht="20.25" customHeight="1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/>
    </row>
    <row r="30" spans="1:14" s="43" customFormat="1" ht="20.25" customHeight="1">
      <c r="A30" s="5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3"/>
    </row>
    <row r="31" spans="1:14" s="43" customFormat="1" ht="20.25" customHeight="1">
      <c r="A31" s="55"/>
      <c r="B31" s="56" t="s">
        <v>20</v>
      </c>
      <c r="C31" s="57"/>
      <c r="D31" s="57"/>
      <c r="E31" s="71" t="s">
        <v>21</v>
      </c>
      <c r="F31" s="71"/>
      <c r="G31" s="71"/>
      <c r="H31" s="71"/>
      <c r="I31" s="58" t="s">
        <v>22</v>
      </c>
      <c r="J31" s="72">
        <f>N27</f>
        <v>23597.45772127036</v>
      </c>
      <c r="K31" s="72"/>
      <c r="L31" s="58" t="s">
        <v>22</v>
      </c>
      <c r="M31" s="59">
        <f>J31/J32</f>
        <v>15.039807343065876</v>
      </c>
      <c r="N31" s="60" t="s">
        <v>25</v>
      </c>
    </row>
    <row r="32" spans="1:14" s="43" customFormat="1" ht="20.25" customHeight="1">
      <c r="A32" s="55"/>
      <c r="B32" s="57"/>
      <c r="C32" s="57"/>
      <c r="D32" s="57"/>
      <c r="E32" s="57"/>
      <c r="F32" s="71" t="s">
        <v>23</v>
      </c>
      <c r="G32" s="71"/>
      <c r="H32" s="57"/>
      <c r="I32" s="57"/>
      <c r="J32" s="72">
        <f>Q3</f>
        <v>1569</v>
      </c>
      <c r="K32" s="72"/>
      <c r="L32" s="57"/>
      <c r="M32" s="57"/>
      <c r="N32" s="60"/>
    </row>
    <row r="33" spans="1:14" ht="21.75" customHeight="1">
      <c r="A33" s="55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61"/>
    </row>
    <row r="34" spans="1:14" ht="21.75" customHeight="1">
      <c r="A34" s="55"/>
      <c r="B34" s="54"/>
      <c r="C34" s="67" t="s">
        <v>31</v>
      </c>
      <c r="D34" s="68"/>
      <c r="E34" s="68"/>
      <c r="F34" s="68"/>
      <c r="G34" s="68"/>
      <c r="H34" s="54"/>
      <c r="I34" s="54"/>
      <c r="J34" s="54"/>
      <c r="K34" s="54"/>
      <c r="L34" s="54"/>
      <c r="M34" s="54"/>
      <c r="N34" s="61"/>
    </row>
    <row r="35" spans="1:14" ht="22.5" customHeight="1">
      <c r="A35" s="62"/>
      <c r="B35" s="63"/>
      <c r="C35" s="64"/>
      <c r="D35" s="65"/>
      <c r="E35" s="63"/>
      <c r="F35" s="63"/>
      <c r="G35" s="63"/>
      <c r="H35" s="63"/>
      <c r="I35" s="63"/>
      <c r="J35" s="63"/>
      <c r="K35" s="63"/>
      <c r="L35" s="63"/>
      <c r="M35" s="63"/>
      <c r="N35" s="66"/>
    </row>
    <row r="36" ht="18.75" customHeight="1"/>
    <row r="37" ht="18.75" customHeight="1"/>
    <row r="38" ht="18.75" customHeight="1"/>
    <row r="39" ht="18.75" customHeight="1"/>
    <row r="40" spans="2:13" ht="18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</sheetData>
  <sheetProtection/>
  <mergeCells count="5">
    <mergeCell ref="E31:H31"/>
    <mergeCell ref="J31:K31"/>
    <mergeCell ref="F32:G32"/>
    <mergeCell ref="J32:K32"/>
    <mergeCell ref="L3:N3"/>
  </mergeCells>
  <printOptions/>
  <pageMargins left="0.9055118110236221" right="0" top="0.9055118110236221" bottom="0.1968503937007874" header="0.11811023622047245" footer="0.03937007874015748"/>
  <pageSetup horizontalDpi="300" verticalDpi="300" orientation="portrait" paperSize="9" scale="90" r:id="rId2"/>
  <headerFooter scaleWithDoc="0">
    <oddHeader>&amp;R&amp;"Angsana New,ตัวหนา"&amp;16 9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Q16" sqref="Q16"/>
    </sheetView>
  </sheetViews>
  <sheetFormatPr defaultColWidth="9.00390625" defaultRowHeight="20.25"/>
  <cols>
    <col min="1" max="1" width="9.00390625" style="3" customWidth="1"/>
    <col min="2" max="5" width="7.875" style="3" bestFit="1" customWidth="1"/>
    <col min="6" max="8" width="8.875" style="3" bestFit="1" customWidth="1"/>
    <col min="9" max="9" width="7.875" style="3" bestFit="1" customWidth="1"/>
    <col min="10" max="13" width="6.50390625" style="3" bestFit="1" customWidth="1"/>
    <col min="14" max="14" width="9.875" style="3" customWidth="1"/>
    <col min="15" max="16384" width="9.00390625" style="3" customWidth="1"/>
  </cols>
  <sheetData>
    <row r="1" spans="1:14" ht="27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" customFormat="1" ht="26.25" customHeight="1">
      <c r="A2" s="5" t="s">
        <v>29</v>
      </c>
      <c r="C2" s="5"/>
      <c r="D2" s="5"/>
      <c r="E2" s="5"/>
      <c r="F2" s="5"/>
      <c r="G2" s="5"/>
      <c r="H2" s="5"/>
      <c r="I2" s="5"/>
      <c r="J2" s="2"/>
      <c r="L2" s="24" t="s">
        <v>27</v>
      </c>
      <c r="M2" s="6"/>
      <c r="N2" s="7"/>
    </row>
    <row r="3" spans="1:14" s="1" customFormat="1" ht="26.2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2"/>
      <c r="L3" s="5"/>
      <c r="M3" s="5"/>
      <c r="N3" s="8"/>
    </row>
    <row r="4" spans="1:14" s="1" customFormat="1" ht="23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 t="s">
        <v>1</v>
      </c>
    </row>
    <row r="5" spans="1:14" s="1" customFormat="1" ht="23.25" customHeight="1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4" t="s">
        <v>15</v>
      </c>
    </row>
    <row r="6" spans="1:14" s="1" customFormat="1" ht="23.25" customHeight="1">
      <c r="A6" s="15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 t="s">
        <v>30</v>
      </c>
    </row>
    <row r="7" spans="1:14" ht="21">
      <c r="A7" s="18">
        <v>2555</v>
      </c>
      <c r="B7" s="19">
        <v>1260.4983899048614</v>
      </c>
      <c r="C7" s="19">
        <v>6072.660354956066</v>
      </c>
      <c r="D7" s="19">
        <v>459.3650386127682</v>
      </c>
      <c r="E7" s="19">
        <v>1929.6681064141753</v>
      </c>
      <c r="F7" s="19">
        <v>4232.987052874334</v>
      </c>
      <c r="G7" s="19">
        <v>12319.376451520155</v>
      </c>
      <c r="H7" s="19">
        <v>2098.442522829906</v>
      </c>
      <c r="I7" s="19">
        <v>553.9833237940558</v>
      </c>
      <c r="J7" s="19">
        <v>128.47193692872048</v>
      </c>
      <c r="K7" s="19">
        <v>132.22725949108076</v>
      </c>
      <c r="L7" s="19">
        <v>120.42248103309726</v>
      </c>
      <c r="M7" s="19">
        <v>54.321736100741276</v>
      </c>
      <c r="N7" s="20">
        <v>29362.42465445996</v>
      </c>
    </row>
    <row r="8" spans="1:14" ht="21">
      <c r="A8" s="18">
        <v>2556</v>
      </c>
      <c r="B8" s="19">
        <v>13.764265058837221</v>
      </c>
      <c r="C8" s="19">
        <v>68.72443221509909</v>
      </c>
      <c r="D8" s="19">
        <v>52.098496472388696</v>
      </c>
      <c r="E8" s="19">
        <v>785.4213127145506</v>
      </c>
      <c r="F8" s="19">
        <v>2502.749248003657</v>
      </c>
      <c r="G8" s="19">
        <v>4652.2571072389155</v>
      </c>
      <c r="H8" s="19">
        <v>4241.116185336557</v>
      </c>
      <c r="I8" s="19">
        <v>1621.058312493704</v>
      </c>
      <c r="J8" s="19">
        <v>197.33602849856007</v>
      </c>
      <c r="K8" s="19">
        <v>194.85016206015055</v>
      </c>
      <c r="L8" s="19">
        <v>248.11492657076414</v>
      </c>
      <c r="M8" s="19">
        <v>18.273345449421765</v>
      </c>
      <c r="N8" s="20">
        <v>14595.763822112605</v>
      </c>
    </row>
    <row r="9" spans="1:14" ht="21">
      <c r="A9" s="18">
        <v>2557</v>
      </c>
      <c r="B9" s="19">
        <v>144.85932158550787</v>
      </c>
      <c r="C9" s="19">
        <v>487.4710936035877</v>
      </c>
      <c r="D9" s="19">
        <v>649.7267463359877</v>
      </c>
      <c r="E9" s="19">
        <v>1086.0621718068514</v>
      </c>
      <c r="F9" s="19">
        <v>2691.078789502632</v>
      </c>
      <c r="G9" s="19">
        <v>5846.322839301098</v>
      </c>
      <c r="H9" s="19">
        <v>1359.201961172844</v>
      </c>
      <c r="I9" s="19">
        <v>836.3447106282961</v>
      </c>
      <c r="J9" s="19">
        <v>106.15544810328947</v>
      </c>
      <c r="K9" s="19">
        <v>304.4698237349</v>
      </c>
      <c r="L9" s="19">
        <v>15.658125360366144</v>
      </c>
      <c r="M9" s="19">
        <v>131.30934993779044</v>
      </c>
      <c r="N9" s="20">
        <v>13658.66038107315</v>
      </c>
    </row>
    <row r="10" spans="1:14" ht="21">
      <c r="A10" s="18">
        <v>2558</v>
      </c>
      <c r="B10" s="19">
        <v>29.645091375081844</v>
      </c>
      <c r="C10" s="19">
        <v>31.144465610400875</v>
      </c>
      <c r="D10" s="19">
        <v>24.542907386082863</v>
      </c>
      <c r="E10" s="19">
        <v>31.32153693571763</v>
      </c>
      <c r="F10" s="19">
        <v>34.655757877740974</v>
      </c>
      <c r="G10" s="19">
        <v>32.355562049197076</v>
      </c>
      <c r="H10" s="19">
        <v>32.27959584815828</v>
      </c>
      <c r="I10" s="19">
        <v>30.794542546560184</v>
      </c>
      <c r="J10" s="19">
        <v>20.5736330776349</v>
      </c>
      <c r="K10" s="19">
        <v>14.452532235693525</v>
      </c>
      <c r="L10" s="19">
        <v>14.898761064274382</v>
      </c>
      <c r="M10" s="19">
        <v>15.156001119623461</v>
      </c>
      <c r="N10" s="20">
        <v>311.820387126166</v>
      </c>
    </row>
    <row r="11" spans="1:14" ht="21">
      <c r="A11" s="18">
        <v>2559</v>
      </c>
      <c r="B11" s="19">
        <v>0.26545233960090875</v>
      </c>
      <c r="C11" s="19">
        <v>1.961030983732539</v>
      </c>
      <c r="D11" s="19">
        <v>268.13835251027905</v>
      </c>
      <c r="E11" s="19">
        <v>760.9493733385042</v>
      </c>
      <c r="F11" s="19">
        <v>1400.552053841351</v>
      </c>
      <c r="G11" s="19">
        <v>7421.099185921334</v>
      </c>
      <c r="H11" s="19">
        <v>3708.7684549291125</v>
      </c>
      <c r="I11" s="19">
        <v>747.3527480128896</v>
      </c>
      <c r="J11" s="19">
        <v>115.38095347990604</v>
      </c>
      <c r="K11" s="19">
        <v>256.51014541838595</v>
      </c>
      <c r="L11" s="19">
        <v>66.77998494193584</v>
      </c>
      <c r="M11" s="19">
        <v>0.9032347916327189</v>
      </c>
      <c r="N11" s="20">
        <v>14748.660970508665</v>
      </c>
    </row>
    <row r="12" spans="1:14" ht="2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</row>
    <row r="13" spans="1:14" ht="21">
      <c r="A13" s="21" t="s">
        <v>18</v>
      </c>
      <c r="B13" s="22">
        <f>AVERAGE(B7:B11)</f>
        <v>289.8065040527778</v>
      </c>
      <c r="C13" s="22">
        <f aca="true" t="shared" si="0" ref="C13:M13">AVERAGE(C7:C11)</f>
        <v>1332.3922754737773</v>
      </c>
      <c r="D13" s="22">
        <f t="shared" si="0"/>
        <v>290.77430826350127</v>
      </c>
      <c r="E13" s="22">
        <f t="shared" si="0"/>
        <v>918.6845002419599</v>
      </c>
      <c r="F13" s="22">
        <f t="shared" si="0"/>
        <v>2172.404580419943</v>
      </c>
      <c r="G13" s="22">
        <f t="shared" si="0"/>
        <v>6054.282229206139</v>
      </c>
      <c r="H13" s="22">
        <f t="shared" si="0"/>
        <v>2287.961744023315</v>
      </c>
      <c r="I13" s="22">
        <f t="shared" si="0"/>
        <v>757.9067274951011</v>
      </c>
      <c r="J13" s="22">
        <f t="shared" si="0"/>
        <v>113.58360001762219</v>
      </c>
      <c r="K13" s="22">
        <f t="shared" si="0"/>
        <v>180.50198458804215</v>
      </c>
      <c r="L13" s="22">
        <f t="shared" si="0"/>
        <v>93.17485579408756</v>
      </c>
      <c r="M13" s="22">
        <f t="shared" si="0"/>
        <v>43.99273347984193</v>
      </c>
      <c r="N13" s="23">
        <f>SUM(B13:M13)</f>
        <v>14535.466043056107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Powernet</cp:lastModifiedBy>
  <cp:lastPrinted>2023-06-01T06:24:33Z</cp:lastPrinted>
  <dcterms:created xsi:type="dcterms:W3CDTF">2008-07-24T01:33:56Z</dcterms:created>
  <dcterms:modified xsi:type="dcterms:W3CDTF">2024-06-14T02:31:06Z</dcterms:modified>
  <cp:category/>
  <cp:version/>
  <cp:contentType/>
  <cp:contentStatus/>
</cp:coreProperties>
</file>