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<sst xmlns="http://schemas.openxmlformats.org/spreadsheetml/2006/main" count="29" uniqueCount="24">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</sst>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59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'P.56A-H.05'!$A$7:$A$32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'P.56A-H.05'!$N$7:$N$32</c:f>
              <c:numCache>
                <c:ptCount val="26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58.559999999999995</c:v>
                </c:pt>
                <c:pt idx="21">
                  <c:v>80.39999999999999</c:v>
                </c:pt>
                <c:pt idx="22">
                  <c:v>81.22723200000003</c:v>
                </c:pt>
                <c:pt idx="23">
                  <c:v>209.04782400000002</c:v>
                </c:pt>
                <c:pt idx="24">
                  <c:v>147.30033599999996</c:v>
                </c:pt>
                <c:pt idx="25">
                  <c:v>0.9797760000000003</c:v>
                </c:pt>
              </c:numCache>
            </c:numRef>
          </c:val>
        </c:ser>
        <c:gapWidth val="100"/>
        <c:axId val="4649160"/>
        <c:axId val="41842441"/>
      </c:barChart>
      <c:lineChart>
        <c:grouping val="standard"/>
        <c:varyColors val="0"/>
        <c:ser>
          <c:idx val="1"/>
          <c:order val="1"/>
          <c:tx>
            <c:v>ค่าเฉลี่ย 152.5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'P.56A-H.05'!$P$7:$P$31</c:f>
              <c:numCache>
                <c:ptCount val="25"/>
                <c:pt idx="0">
                  <c:v>152.53469728</c:v>
                </c:pt>
                <c:pt idx="1">
                  <c:v>152.53469728</c:v>
                </c:pt>
                <c:pt idx="2">
                  <c:v>152.53469728</c:v>
                </c:pt>
                <c:pt idx="3">
                  <c:v>152.53469728</c:v>
                </c:pt>
                <c:pt idx="4">
                  <c:v>152.53469728</c:v>
                </c:pt>
                <c:pt idx="5">
                  <c:v>152.53469728</c:v>
                </c:pt>
                <c:pt idx="6">
                  <c:v>152.53469728</c:v>
                </c:pt>
                <c:pt idx="7">
                  <c:v>152.53469728</c:v>
                </c:pt>
                <c:pt idx="8">
                  <c:v>152.53469728</c:v>
                </c:pt>
                <c:pt idx="9">
                  <c:v>152.53469728</c:v>
                </c:pt>
                <c:pt idx="10">
                  <c:v>152.53469728</c:v>
                </c:pt>
                <c:pt idx="11">
                  <c:v>152.53469728</c:v>
                </c:pt>
                <c:pt idx="12">
                  <c:v>152.53469728</c:v>
                </c:pt>
                <c:pt idx="13">
                  <c:v>152.53469728</c:v>
                </c:pt>
                <c:pt idx="14">
                  <c:v>152.53469728</c:v>
                </c:pt>
                <c:pt idx="15">
                  <c:v>152.53469728</c:v>
                </c:pt>
                <c:pt idx="16">
                  <c:v>152.53469728</c:v>
                </c:pt>
                <c:pt idx="17">
                  <c:v>152.53469728</c:v>
                </c:pt>
                <c:pt idx="18">
                  <c:v>152.53469728</c:v>
                </c:pt>
                <c:pt idx="19">
                  <c:v>152.53469728</c:v>
                </c:pt>
                <c:pt idx="20">
                  <c:v>152.53469728</c:v>
                </c:pt>
                <c:pt idx="21">
                  <c:v>152.53469728</c:v>
                </c:pt>
                <c:pt idx="22">
                  <c:v>152.53469728</c:v>
                </c:pt>
                <c:pt idx="23">
                  <c:v>152.53469728</c:v>
                </c:pt>
                <c:pt idx="24">
                  <c:v>152.53469728</c:v>
                </c:pt>
              </c:numCache>
            </c:numRef>
          </c:val>
          <c:smooth val="0"/>
        </c:ser>
        <c:axId val="4649160"/>
        <c:axId val="41842441"/>
      </c:line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842441"/>
        <c:crossesAt val="0"/>
        <c:auto val="1"/>
        <c:lblOffset val="100"/>
        <c:tickLblSkip val="1"/>
        <c:noMultiLvlLbl val="0"/>
      </c:catAx>
      <c:valAx>
        <c:axId val="4184244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160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9" sqref="S3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>+N7*1000000/(365*86400)</f>
        <v>4.0849505327245055</v>
      </c>
      <c r="P7" s="37">
        <f aca="true" t="shared" si="0" ref="P7:P31">$N$37</f>
        <v>152.53469728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1" ref="N8:N22">SUM(B8:M8)</f>
        <v>111.40000000000002</v>
      </c>
      <c r="O8" s="36">
        <f aca="true" t="shared" si="2" ref="O8:O29">+N8*1000000/(365*86400)</f>
        <v>3.5324708269913754</v>
      </c>
      <c r="P8" s="37">
        <f t="shared" si="0"/>
        <v>152.53469728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1"/>
        <v>152.05999999999997</v>
      </c>
      <c r="O9" s="36">
        <f t="shared" si="2"/>
        <v>4.821790969051242</v>
      </c>
      <c r="P9" s="37">
        <f t="shared" si="0"/>
        <v>152.53469728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1"/>
        <v>184.53799999999998</v>
      </c>
      <c r="O10" s="36">
        <f t="shared" si="2"/>
        <v>5.851661593099949</v>
      </c>
      <c r="P10" s="37">
        <f t="shared" si="0"/>
        <v>152.53469728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1"/>
        <v>132.231</v>
      </c>
      <c r="O11" s="36">
        <f t="shared" si="2"/>
        <v>4.193017503805175</v>
      </c>
      <c r="P11" s="37">
        <f t="shared" si="0"/>
        <v>152.53469728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1"/>
        <v>251.745</v>
      </c>
      <c r="O12" s="36">
        <f t="shared" si="2"/>
        <v>7.982781582952816</v>
      </c>
      <c r="P12" s="37">
        <f t="shared" si="0"/>
        <v>152.53469728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1"/>
        <v>350.972352</v>
      </c>
      <c r="O13" s="36">
        <f t="shared" si="2"/>
        <v>11.129260273972603</v>
      </c>
      <c r="P13" s="37">
        <f t="shared" si="0"/>
        <v>152.53469728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1"/>
        <v>170.94153599999999</v>
      </c>
      <c r="O14" s="36">
        <f t="shared" si="2"/>
        <v>5.4205205479452045</v>
      </c>
      <c r="P14" s="37">
        <f t="shared" si="0"/>
        <v>152.53469728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1"/>
        <v>161.578368</v>
      </c>
      <c r="O15" s="36">
        <f t="shared" si="2"/>
        <v>5.123616438356164</v>
      </c>
      <c r="P15" s="37">
        <f t="shared" si="0"/>
        <v>152.53469728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1"/>
        <v>184.958208</v>
      </c>
      <c r="O16" s="36">
        <f t="shared" si="2"/>
        <v>5.864986301369863</v>
      </c>
      <c r="P16" s="37">
        <f t="shared" si="0"/>
        <v>152.53469728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1"/>
        <v>155.62108800000001</v>
      </c>
      <c r="O17" s="36">
        <f t="shared" si="2"/>
        <v>4.934712328767123</v>
      </c>
      <c r="P17" s="37">
        <f t="shared" si="0"/>
        <v>152.53469728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1"/>
        <v>179.101152</v>
      </c>
      <c r="O18" s="36">
        <f t="shared" si="2"/>
        <v>5.679260273972603</v>
      </c>
      <c r="P18" s="37">
        <f t="shared" si="0"/>
        <v>152.53469728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1"/>
        <v>294.05289600000003</v>
      </c>
      <c r="O19" s="36">
        <f t="shared" si="2"/>
        <v>9.324356164383564</v>
      </c>
      <c r="P19" s="37">
        <f t="shared" si="0"/>
        <v>152.53469728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1"/>
        <v>96.25910400000002</v>
      </c>
      <c r="O20" s="36">
        <f t="shared" si="2"/>
        <v>3.052356164383562</v>
      </c>
      <c r="P20" s="37">
        <f t="shared" si="0"/>
        <v>152.53469728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1"/>
        <v>135.06220800000003</v>
      </c>
      <c r="O21" s="36">
        <f t="shared" si="2"/>
        <v>4.282794520547946</v>
      </c>
      <c r="P21" s="37">
        <f t="shared" si="0"/>
        <v>152.53469728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1"/>
        <v>126.44812800000001</v>
      </c>
      <c r="O22" s="36">
        <f t="shared" si="2"/>
        <v>4.009643835616439</v>
      </c>
      <c r="P22" s="37">
        <f t="shared" si="0"/>
        <v>152.53469728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 aca="true" t="shared" si="3" ref="N23:N28">SUM(B23:M23)</f>
        <v>48.260000000000005</v>
      </c>
      <c r="O23" s="36">
        <f t="shared" si="2"/>
        <v>1.5303145611364792</v>
      </c>
      <c r="P23" s="37">
        <f t="shared" si="0"/>
        <v>152.53469728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 t="shared" si="3"/>
        <v>93.81</v>
      </c>
      <c r="O24" s="36">
        <f t="shared" si="2"/>
        <v>2.974695585996956</v>
      </c>
      <c r="P24" s="37">
        <f t="shared" si="0"/>
        <v>152.53469728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 t="shared" si="3"/>
        <v>139.04999999999995</v>
      </c>
      <c r="O25" s="36">
        <f t="shared" si="2"/>
        <v>4.409246575342464</v>
      </c>
      <c r="P25" s="37">
        <f t="shared" si="0"/>
        <v>152.53469728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 t="shared" si="3"/>
        <v>139.92</v>
      </c>
      <c r="O26" s="36">
        <f t="shared" si="2"/>
        <v>4.436834094368341</v>
      </c>
      <c r="P26" s="37">
        <f t="shared" si="0"/>
        <v>152.53469728</v>
      </c>
    </row>
    <row r="27" spans="1:16" ht="15" customHeight="1">
      <c r="A27" s="32">
        <v>2562</v>
      </c>
      <c r="B27" s="40">
        <v>1.35</v>
      </c>
      <c r="C27" s="40">
        <v>2.18</v>
      </c>
      <c r="D27" s="40">
        <v>2.69</v>
      </c>
      <c r="E27" s="40">
        <v>2.7</v>
      </c>
      <c r="F27" s="40">
        <v>21.73</v>
      </c>
      <c r="G27" s="40">
        <v>10.57</v>
      </c>
      <c r="H27" s="40">
        <v>6.47</v>
      </c>
      <c r="I27" s="40">
        <v>4.51</v>
      </c>
      <c r="J27" s="40">
        <v>1.76</v>
      </c>
      <c r="K27" s="40">
        <v>2.14</v>
      </c>
      <c r="L27" s="40">
        <v>1.69</v>
      </c>
      <c r="M27" s="40">
        <v>0.77</v>
      </c>
      <c r="N27" s="41">
        <f t="shared" si="3"/>
        <v>58.559999999999995</v>
      </c>
      <c r="O27" s="36">
        <f t="shared" si="2"/>
        <v>1.8569254185692539</v>
      </c>
      <c r="P27" s="37">
        <f t="shared" si="0"/>
        <v>152.53469728</v>
      </c>
    </row>
    <row r="28" spans="1:16" ht="15" customHeight="1">
      <c r="A28" s="32">
        <v>2563</v>
      </c>
      <c r="B28" s="40">
        <v>2.5</v>
      </c>
      <c r="C28" s="40">
        <v>3.44</v>
      </c>
      <c r="D28" s="40">
        <v>4.31</v>
      </c>
      <c r="E28" s="40">
        <v>8.02</v>
      </c>
      <c r="F28" s="40">
        <v>27.9</v>
      </c>
      <c r="G28" s="40">
        <v>11.26</v>
      </c>
      <c r="H28" s="40">
        <v>8.77</v>
      </c>
      <c r="I28" s="40">
        <v>5.3</v>
      </c>
      <c r="J28" s="40">
        <v>0.98</v>
      </c>
      <c r="K28" s="40">
        <v>0.44</v>
      </c>
      <c r="L28" s="40">
        <v>4.93</v>
      </c>
      <c r="M28" s="40">
        <v>2.55</v>
      </c>
      <c r="N28" s="41">
        <f t="shared" si="3"/>
        <v>80.39999999999999</v>
      </c>
      <c r="O28" s="42">
        <f t="shared" si="2"/>
        <v>2.5494672754946723</v>
      </c>
      <c r="P28" s="37">
        <f t="shared" si="0"/>
        <v>152.53469728</v>
      </c>
    </row>
    <row r="29" spans="1:16" ht="15" customHeight="1">
      <c r="A29" s="32">
        <v>2564</v>
      </c>
      <c r="B29" s="40">
        <v>1.976832</v>
      </c>
      <c r="C29" s="40">
        <v>4.084992000000001</v>
      </c>
      <c r="D29" s="40">
        <v>6.732288000000003</v>
      </c>
      <c r="E29" s="40">
        <v>8.646912000000002</v>
      </c>
      <c r="F29" s="40">
        <v>6.360768000000003</v>
      </c>
      <c r="G29" s="40">
        <v>8.904384</v>
      </c>
      <c r="H29" s="40">
        <v>11.943072000000003</v>
      </c>
      <c r="I29" s="40">
        <v>17.674848000000004</v>
      </c>
      <c r="J29" s="40">
        <v>4.156704</v>
      </c>
      <c r="K29" s="40">
        <v>4.257792000000001</v>
      </c>
      <c r="L29" s="40">
        <v>3.7558080000000014</v>
      </c>
      <c r="M29" s="40">
        <v>2.732832</v>
      </c>
      <c r="N29" s="41">
        <f>SUM(B29:M29)</f>
        <v>81.22723200000003</v>
      </c>
      <c r="O29" s="42">
        <f t="shared" si="2"/>
        <v>2.575698630136987</v>
      </c>
      <c r="P29" s="37">
        <f t="shared" si="0"/>
        <v>152.53469728</v>
      </c>
    </row>
    <row r="30" spans="1:16" ht="15" customHeight="1">
      <c r="A30" s="32">
        <v>2565</v>
      </c>
      <c r="B30" s="40">
        <v>5.083776</v>
      </c>
      <c r="C30" s="40">
        <v>25.904448000000006</v>
      </c>
      <c r="D30" s="40">
        <v>4.209840000000004</v>
      </c>
      <c r="E30" s="40">
        <v>22.883471999999987</v>
      </c>
      <c r="F30" s="40">
        <v>52.005888</v>
      </c>
      <c r="G30" s="40">
        <v>55.59839999999999</v>
      </c>
      <c r="H30" s="40">
        <v>19.932479999999998</v>
      </c>
      <c r="I30" s="40">
        <v>5.13216</v>
      </c>
      <c r="J30" s="40">
        <v>4.352832000000001</v>
      </c>
      <c r="K30" s="40">
        <v>3.793824000000001</v>
      </c>
      <c r="L30" s="40">
        <v>5.29416</v>
      </c>
      <c r="M30" s="40">
        <v>4.856544000000003</v>
      </c>
      <c r="N30" s="41">
        <f>SUM(B30:M30)</f>
        <v>209.04782400000002</v>
      </c>
      <c r="O30" s="42">
        <f>+N30*1000000/(365*86400)</f>
        <v>6.6288630136986315</v>
      </c>
      <c r="P30" s="37">
        <f t="shared" si="0"/>
        <v>152.53469728</v>
      </c>
    </row>
    <row r="31" spans="1:16" ht="15" customHeight="1">
      <c r="A31" s="32">
        <v>2566</v>
      </c>
      <c r="B31" s="40">
        <v>2.9185920000000007</v>
      </c>
      <c r="C31" s="40">
        <v>5.443200000000001</v>
      </c>
      <c r="D31" s="40">
        <v>5.801759999999998</v>
      </c>
      <c r="E31" s="40">
        <v>12.486527999999995</v>
      </c>
      <c r="F31" s="40">
        <v>17.523647999999998</v>
      </c>
      <c r="G31" s="40">
        <v>49.25491199999997</v>
      </c>
      <c r="H31" s="40">
        <v>30.164399999999986</v>
      </c>
      <c r="I31" s="40">
        <v>12.787200000000007</v>
      </c>
      <c r="J31" s="40">
        <v>3.128543999999999</v>
      </c>
      <c r="K31" s="40">
        <v>3.8275199999999994</v>
      </c>
      <c r="L31" s="40">
        <v>1.8930240000000005</v>
      </c>
      <c r="M31" s="40">
        <v>2.071008</v>
      </c>
      <c r="N31" s="45">
        <f>SUM(B31:M31)</f>
        <v>147.30033599999996</v>
      </c>
      <c r="O31" s="46">
        <f>+N31*1000000/(365*86400)</f>
        <v>4.6708630136986296</v>
      </c>
      <c r="P31" s="37">
        <f t="shared" si="0"/>
        <v>152.53469728</v>
      </c>
    </row>
    <row r="32" spans="1:16" ht="15" customHeight="1">
      <c r="A32" s="43">
        <v>2567</v>
      </c>
      <c r="B32" s="44">
        <v>0.9797760000000003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>
        <f>SUM(B32:M32)</f>
        <v>0.9797760000000003</v>
      </c>
      <c r="O32" s="46">
        <f>+N32*1000000/(365*86400)</f>
        <v>0.031068493150684943</v>
      </c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 t="s">
        <v>19</v>
      </c>
      <c r="B36" s="38">
        <f>MAX(B7:B31)</f>
        <v>15.615071999999998</v>
      </c>
      <c r="C36" s="38">
        <f aca="true" t="shared" si="4" ref="C36:M36">MAX(C7:C31)</f>
        <v>25.904448000000006</v>
      </c>
      <c r="D36" s="38">
        <f t="shared" si="4"/>
        <v>17.387</v>
      </c>
      <c r="E36" s="38">
        <f t="shared" si="4"/>
        <v>42.393</v>
      </c>
      <c r="F36" s="38">
        <f t="shared" si="4"/>
        <v>78.676704</v>
      </c>
      <c r="G36" s="38">
        <f t="shared" si="4"/>
        <v>81.84672</v>
      </c>
      <c r="H36" s="38">
        <f t="shared" si="4"/>
        <v>54.94176</v>
      </c>
      <c r="I36" s="38">
        <f t="shared" si="4"/>
        <v>36.797</v>
      </c>
      <c r="J36" s="38">
        <f t="shared" si="4"/>
        <v>31.24656000000001</v>
      </c>
      <c r="K36" s="38">
        <f t="shared" si="4"/>
        <v>20.27808</v>
      </c>
      <c r="L36" s="38">
        <f t="shared" si="4"/>
        <v>15.405120000000007</v>
      </c>
      <c r="M36" s="38">
        <f t="shared" si="4"/>
        <v>12.251520000000006</v>
      </c>
      <c r="N36" s="38">
        <f>MAX(N7:N31)</f>
        <v>350.972352</v>
      </c>
      <c r="O36" s="42">
        <f>+N36*1000000/(365*86400)</f>
        <v>11.129260273972603</v>
      </c>
      <c r="P36" s="39"/>
    </row>
    <row r="37" spans="1:16" ht="15" customHeight="1">
      <c r="A37" s="33" t="s">
        <v>16</v>
      </c>
      <c r="B37" s="38">
        <f>AVERAGE(B7:B31)</f>
        <v>3.2824227199999996</v>
      </c>
      <c r="C37" s="38">
        <f aca="true" t="shared" si="5" ref="C37:M37">AVERAGE(C7:C31)</f>
        <v>8.176872959999999</v>
      </c>
      <c r="D37" s="38">
        <f t="shared" si="5"/>
        <v>7.709639999999999</v>
      </c>
      <c r="E37" s="38">
        <f t="shared" si="5"/>
        <v>15.894442880000001</v>
      </c>
      <c r="F37" s="38">
        <f t="shared" si="5"/>
        <v>31.004236800000005</v>
      </c>
      <c r="G37" s="38">
        <f t="shared" si="5"/>
        <v>36.63742304</v>
      </c>
      <c r="H37" s="38">
        <f t="shared" si="5"/>
        <v>22.108511359999998</v>
      </c>
      <c r="I37" s="38">
        <f t="shared" si="5"/>
        <v>13.20512896</v>
      </c>
      <c r="J37" s="38">
        <f t="shared" si="5"/>
        <v>5.628594240000001</v>
      </c>
      <c r="K37" s="38">
        <f t="shared" si="5"/>
        <v>4.0445199999999994</v>
      </c>
      <c r="L37" s="38">
        <f t="shared" si="5"/>
        <v>2.6643788800000006</v>
      </c>
      <c r="M37" s="38">
        <f t="shared" si="5"/>
        <v>2.17852544</v>
      </c>
      <c r="N37" s="38">
        <f>SUM(B37:M37)</f>
        <v>152.53469728</v>
      </c>
      <c r="O37" s="42">
        <f>+N37*1000000/(365*86400)</f>
        <v>4.836843521055302</v>
      </c>
      <c r="P37" s="39"/>
    </row>
    <row r="38" spans="1:16" ht="15" customHeight="1">
      <c r="A38" s="33" t="s">
        <v>20</v>
      </c>
      <c r="B38" s="38">
        <f>MIN(B7:B31)</f>
        <v>0.1</v>
      </c>
      <c r="C38" s="38">
        <f aca="true" t="shared" si="6" ref="C38:M38">MIN(C7:C31)</f>
        <v>0.57</v>
      </c>
      <c r="D38" s="38">
        <f t="shared" si="6"/>
        <v>1.72</v>
      </c>
      <c r="E38" s="38">
        <f t="shared" si="6"/>
        <v>2.7</v>
      </c>
      <c r="F38" s="38">
        <f t="shared" si="6"/>
        <v>6.360768000000003</v>
      </c>
      <c r="G38" s="38">
        <f t="shared" si="6"/>
        <v>7.4</v>
      </c>
      <c r="H38" s="38">
        <f t="shared" si="6"/>
        <v>4.23</v>
      </c>
      <c r="I38" s="38">
        <f t="shared" si="6"/>
        <v>4.51</v>
      </c>
      <c r="J38" s="38">
        <f t="shared" si="6"/>
        <v>0.98</v>
      </c>
      <c r="K38" s="38">
        <f t="shared" si="6"/>
        <v>0.44</v>
      </c>
      <c r="L38" s="38">
        <f t="shared" si="6"/>
        <v>0.562</v>
      </c>
      <c r="M38" s="38">
        <f t="shared" si="6"/>
        <v>0.437</v>
      </c>
      <c r="N38" s="38">
        <f>MIN(N7:N31)</f>
        <v>48.260000000000005</v>
      </c>
      <c r="O38" s="42">
        <f>+N38*1000000/(365*86400)</f>
        <v>1.5303145611364792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2016-07-08T08:46:36Z</cp:lastPrinted>
  <dcterms:created xsi:type="dcterms:W3CDTF">1994-01-31T08:04:27Z</dcterms:created>
  <dcterms:modified xsi:type="dcterms:W3CDTF">2024-05-27T01:58:06Z</dcterms:modified>
  <cp:category/>
  <cp:version/>
  <cp:contentType/>
  <cp:contentStatus/>
</cp:coreProperties>
</file>