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<sst xmlns="http://schemas.openxmlformats.org/spreadsheetml/2006/main" count="33" uniqueCount="26">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</sst>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1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236" fontId="8" fillId="33" borderId="0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236" fontId="8" fillId="36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36" borderId="22" xfId="0" applyNumberFormat="1" applyFont="1" applyFill="1" applyBorder="1" applyAlignment="1" applyProtection="1">
      <alignment horizontal="center" vertical="center"/>
      <protection/>
    </xf>
    <xf numFmtId="236" fontId="8" fillId="36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6" borderId="0" xfId="0" applyNumberFormat="1" applyFont="1" applyFill="1" applyBorder="1" applyAlignment="1">
      <alignment horizontal="center" vertical="center"/>
    </xf>
    <xf numFmtId="1" fontId="56" fillId="33" borderId="11" xfId="0" applyNumberFormat="1" applyFont="1" applyFill="1" applyBorder="1" applyAlignment="1" applyProtection="1">
      <alignment horizontal="center" vertical="center"/>
      <protection/>
    </xf>
    <xf numFmtId="236" fontId="56" fillId="36" borderId="20" xfId="0" applyNumberFormat="1" applyFont="1" applyFill="1" applyBorder="1" applyAlignment="1" applyProtection="1">
      <alignment horizontal="center" vertical="center"/>
      <protection/>
    </xf>
    <xf numFmtId="236" fontId="56" fillId="35" borderId="19" xfId="0" applyNumberFormat="1" applyFont="1" applyFill="1" applyBorder="1" applyAlignment="1">
      <alignment horizontal="center" vertical="center"/>
    </xf>
    <xf numFmtId="236" fontId="57" fillId="36" borderId="20" xfId="0" applyNumberFormat="1" applyFont="1" applyFill="1" applyBorder="1" applyAlignment="1" applyProtection="1">
      <alignment horizontal="center" vertical="center"/>
      <protection/>
    </xf>
    <xf numFmtId="1" fontId="57" fillId="33" borderId="17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475"/>
          <c:w val="0.859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'P.4A-H.05'!$A$7:$A$76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'P.4A-H.05'!$N$7:$N$76</c:f>
              <c:numCache>
                <c:ptCount val="69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65.91999999999999</c:v>
                </c:pt>
                <c:pt idx="66">
                  <c:v>134.2274976000001</c:v>
                </c:pt>
                <c:pt idx="67">
                  <c:v>359.1145152000003</c:v>
                </c:pt>
                <c:pt idx="68">
                  <c:v>360.77736960000004</c:v>
                </c:pt>
              </c:numCache>
            </c:numRef>
          </c:val>
        </c:ser>
        <c:gapWidth val="100"/>
        <c:axId val="34667139"/>
        <c:axId val="43568796"/>
      </c:barChart>
      <c:lineChart>
        <c:grouping val="standard"/>
        <c:varyColors val="0"/>
        <c:ser>
          <c:idx val="1"/>
          <c:order val="1"/>
          <c:tx>
            <c:v>ค่าเฉลี่ย 440.7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'P.4A-H.05'!$A$7:$A$76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'P.4A-H.05'!$P$7:$P$75</c:f>
              <c:numCache>
                <c:ptCount val="69"/>
                <c:pt idx="0">
                  <c:v>440.68542776811586</c:v>
                </c:pt>
                <c:pt idx="1">
                  <c:v>440.68542776811586</c:v>
                </c:pt>
                <c:pt idx="2">
                  <c:v>440.68542776811586</c:v>
                </c:pt>
                <c:pt idx="3">
                  <c:v>440.68542776811586</c:v>
                </c:pt>
                <c:pt idx="4">
                  <c:v>440.68542776811586</c:v>
                </c:pt>
                <c:pt idx="5">
                  <c:v>440.68542776811586</c:v>
                </c:pt>
                <c:pt idx="6">
                  <c:v>440.68542776811586</c:v>
                </c:pt>
                <c:pt idx="7">
                  <c:v>440.68542776811586</c:v>
                </c:pt>
                <c:pt idx="8">
                  <c:v>440.68542776811586</c:v>
                </c:pt>
                <c:pt idx="9">
                  <c:v>440.68542776811586</c:v>
                </c:pt>
                <c:pt idx="10">
                  <c:v>440.68542776811586</c:v>
                </c:pt>
                <c:pt idx="11">
                  <c:v>440.68542776811586</c:v>
                </c:pt>
                <c:pt idx="12">
                  <c:v>440.68542776811586</c:v>
                </c:pt>
                <c:pt idx="13">
                  <c:v>440.68542776811586</c:v>
                </c:pt>
                <c:pt idx="14">
                  <c:v>440.68542776811586</c:v>
                </c:pt>
                <c:pt idx="15">
                  <c:v>440.68542776811586</c:v>
                </c:pt>
                <c:pt idx="16">
                  <c:v>440.68542776811586</c:v>
                </c:pt>
                <c:pt idx="17">
                  <c:v>440.68542776811586</c:v>
                </c:pt>
                <c:pt idx="18">
                  <c:v>440.68542776811586</c:v>
                </c:pt>
                <c:pt idx="19">
                  <c:v>440.68542776811586</c:v>
                </c:pt>
                <c:pt idx="20">
                  <c:v>440.68542776811586</c:v>
                </c:pt>
                <c:pt idx="21">
                  <c:v>440.68542776811586</c:v>
                </c:pt>
                <c:pt idx="22">
                  <c:v>440.68542776811586</c:v>
                </c:pt>
                <c:pt idx="23">
                  <c:v>440.68542776811586</c:v>
                </c:pt>
                <c:pt idx="24">
                  <c:v>440.68542776811586</c:v>
                </c:pt>
                <c:pt idx="25">
                  <c:v>440.68542776811586</c:v>
                </c:pt>
                <c:pt idx="26">
                  <c:v>440.68542776811586</c:v>
                </c:pt>
                <c:pt idx="27">
                  <c:v>440.68542776811586</c:v>
                </c:pt>
                <c:pt idx="28">
                  <c:v>440.68542776811586</c:v>
                </c:pt>
                <c:pt idx="29">
                  <c:v>440.68542776811586</c:v>
                </c:pt>
                <c:pt idx="30">
                  <c:v>440.68542776811586</c:v>
                </c:pt>
                <c:pt idx="31">
                  <c:v>440.68542776811586</c:v>
                </c:pt>
                <c:pt idx="32">
                  <c:v>440.68542776811586</c:v>
                </c:pt>
                <c:pt idx="33">
                  <c:v>440.68542776811586</c:v>
                </c:pt>
                <c:pt idx="34">
                  <c:v>440.68542776811586</c:v>
                </c:pt>
                <c:pt idx="35">
                  <c:v>440.68542776811586</c:v>
                </c:pt>
                <c:pt idx="36">
                  <c:v>440.68542776811586</c:v>
                </c:pt>
                <c:pt idx="37">
                  <c:v>440.68542776811586</c:v>
                </c:pt>
                <c:pt idx="38">
                  <c:v>440.68542776811586</c:v>
                </c:pt>
                <c:pt idx="39">
                  <c:v>440.68542776811586</c:v>
                </c:pt>
                <c:pt idx="40">
                  <c:v>440.68542776811586</c:v>
                </c:pt>
                <c:pt idx="41">
                  <c:v>440.68542776811586</c:v>
                </c:pt>
                <c:pt idx="42">
                  <c:v>440.68542776811586</c:v>
                </c:pt>
                <c:pt idx="43">
                  <c:v>440.68542776811586</c:v>
                </c:pt>
                <c:pt idx="44">
                  <c:v>440.68542776811586</c:v>
                </c:pt>
                <c:pt idx="45">
                  <c:v>440.68542776811586</c:v>
                </c:pt>
                <c:pt idx="46">
                  <c:v>440.68542776811586</c:v>
                </c:pt>
                <c:pt idx="47">
                  <c:v>440.68542776811586</c:v>
                </c:pt>
                <c:pt idx="48">
                  <c:v>440.68542776811586</c:v>
                </c:pt>
                <c:pt idx="49">
                  <c:v>440.68542776811586</c:v>
                </c:pt>
                <c:pt idx="50">
                  <c:v>440.68542776811586</c:v>
                </c:pt>
                <c:pt idx="51">
                  <c:v>440.68542776811586</c:v>
                </c:pt>
                <c:pt idx="52">
                  <c:v>440.68542776811586</c:v>
                </c:pt>
                <c:pt idx="53">
                  <c:v>440.68542776811586</c:v>
                </c:pt>
                <c:pt idx="54">
                  <c:v>440.68542776811586</c:v>
                </c:pt>
                <c:pt idx="55">
                  <c:v>440.68542776811586</c:v>
                </c:pt>
                <c:pt idx="56">
                  <c:v>440.68542776811586</c:v>
                </c:pt>
                <c:pt idx="57">
                  <c:v>440.68542776811586</c:v>
                </c:pt>
                <c:pt idx="58">
                  <c:v>440.68542776811586</c:v>
                </c:pt>
                <c:pt idx="59">
                  <c:v>440.68542776811586</c:v>
                </c:pt>
                <c:pt idx="60">
                  <c:v>440.68542776811586</c:v>
                </c:pt>
                <c:pt idx="61">
                  <c:v>440.68542776811586</c:v>
                </c:pt>
                <c:pt idx="62">
                  <c:v>440.68542776811586</c:v>
                </c:pt>
                <c:pt idx="63">
                  <c:v>440.68542776811586</c:v>
                </c:pt>
                <c:pt idx="64">
                  <c:v>440.68542776811586</c:v>
                </c:pt>
                <c:pt idx="65">
                  <c:v>440.68542776811586</c:v>
                </c:pt>
                <c:pt idx="66">
                  <c:v>440.68542776811586</c:v>
                </c:pt>
                <c:pt idx="67">
                  <c:v>440.68542776811586</c:v>
                </c:pt>
                <c:pt idx="68">
                  <c:v>440.68542776811586</c:v>
                </c:pt>
              </c:numCache>
            </c:numRef>
          </c:val>
          <c:smooth val="0"/>
        </c:ser>
        <c:axId val="34667139"/>
        <c:axId val="43568796"/>
      </c:lineChart>
      <c:catAx>
        <c:axId val="3466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568796"/>
        <c:crossesAt val="0"/>
        <c:auto val="1"/>
        <c:lblOffset val="100"/>
        <c:tickLblSkip val="1"/>
        <c:noMultiLvlLbl val="0"/>
      </c:catAx>
      <c:valAx>
        <c:axId val="4356879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13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4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7"/>
  <sheetViews>
    <sheetView showGridLines="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6" sqref="A76:IV7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5"/>
      <c r="F3" s="5"/>
      <c r="G3" s="5"/>
      <c r="H3" s="5"/>
      <c r="I3" s="5"/>
      <c r="J3" s="5"/>
      <c r="K3" s="5"/>
      <c r="L3" s="58" t="s">
        <v>25</v>
      </c>
      <c r="M3" s="58"/>
      <c r="N3" s="58"/>
      <c r="O3" s="5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$N$78</f>
        <v>440.68542776811586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71">SUM(B8:M8)</f>
        <v>1059.8000000000002</v>
      </c>
      <c r="O8" s="42">
        <f aca="true" t="shared" si="1" ref="O8:O71">+N8*1000000/(365*86400)</f>
        <v>33.606037544393715</v>
      </c>
      <c r="P8" s="44">
        <f>$N$78</f>
        <v>440.68542776811586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$N$78</f>
        <v>440.68542776811586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5">$N$78</f>
        <v>440.68542776811586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440.68542776811586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440.68542776811586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440.68542776811586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440.68542776811586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440.68542776811586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440.68542776811586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440.68542776811586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440.68542776811586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440.68542776811586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440.68542776811586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440.68542776811586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440.68542776811586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440.68542776811586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440.68542776811586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440.68542776811586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440.68542776811586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440.68542776811586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440.68542776811586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440.68542776811586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440.68542776811586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440.68542776811586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440.68542776811586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440.68542776811586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440.68542776811586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440.68542776811586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440.68542776811586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440.68542776811586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440.68542776811586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440.68542776811586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440.68542776811586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440.68542776811586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440.68542776811586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440.68542776811586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440.68542776811586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440.68542776811586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440.68542776811586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440.68542776811586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440.68542776811586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440.68542776811586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440.68542776811586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440.68542776811586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440.68542776811586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440.68542776811586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440.68542776811586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440.68542776811586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440.68542776811586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440.68542776811586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440.68542776811586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440.68542776811586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440.68542776811586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440.68542776811586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440.68542776811586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440.68542776811586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>+N64*1000000/(365*86400)</f>
        <v>7.352136986301373</v>
      </c>
      <c r="P64" s="44">
        <f t="shared" si="2"/>
        <v>440.68542776811586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440.68542776811586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440.68542776811586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t="shared" si="0"/>
        <v>70.15</v>
      </c>
      <c r="O67" s="42">
        <f t="shared" si="1"/>
        <v>2.224441907661086</v>
      </c>
      <c r="P67" s="44">
        <f t="shared" si="2"/>
        <v>440.68542776811586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0"/>
        <v>151.20000000000005</v>
      </c>
      <c r="O68" s="42">
        <f t="shared" si="1"/>
        <v>4.794520547945208</v>
      </c>
      <c r="P68" s="44">
        <f t="shared" si="2"/>
        <v>440.68542776811586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0"/>
        <v>339.7099999999999</v>
      </c>
      <c r="O69" s="42">
        <f t="shared" si="1"/>
        <v>10.772133434804665</v>
      </c>
      <c r="P69" s="44">
        <f t="shared" si="2"/>
        <v>440.68542776811586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0"/>
        <v>198.63</v>
      </c>
      <c r="O70" s="42">
        <f t="shared" si="1"/>
        <v>6.29851598173516</v>
      </c>
      <c r="P70" s="44">
        <f t="shared" si="2"/>
        <v>440.68542776811586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0"/>
        <v>54.57</v>
      </c>
      <c r="O71" s="42">
        <f t="shared" si="1"/>
        <v>1.7304033485540335</v>
      </c>
      <c r="P71" s="44">
        <f t="shared" si="2"/>
        <v>440.68542776811586</v>
      </c>
    </row>
    <row r="72" spans="1:16" ht="15" customHeight="1">
      <c r="A72" s="37">
        <v>2563</v>
      </c>
      <c r="B72" s="43">
        <v>0.16</v>
      </c>
      <c r="C72" s="43">
        <v>0.1</v>
      </c>
      <c r="D72" s="43">
        <v>0.71</v>
      </c>
      <c r="E72" s="43">
        <v>0.1</v>
      </c>
      <c r="F72" s="43">
        <v>44.71</v>
      </c>
      <c r="G72" s="43">
        <v>13.94</v>
      </c>
      <c r="H72" s="43">
        <v>2.54</v>
      </c>
      <c r="I72" s="43">
        <v>3.51</v>
      </c>
      <c r="J72" s="43">
        <v>0.07</v>
      </c>
      <c r="K72" s="43">
        <v>0.03</v>
      </c>
      <c r="L72" s="43">
        <v>0.02</v>
      </c>
      <c r="M72" s="43">
        <v>0.03</v>
      </c>
      <c r="N72" s="41">
        <f>SUM(B72:M72)</f>
        <v>65.91999999999999</v>
      </c>
      <c r="O72" s="42">
        <f aca="true" t="shared" si="3" ref="O72:O79">+N72*1000000/(365*86400)</f>
        <v>2.090309487569761</v>
      </c>
      <c r="P72" s="44">
        <f t="shared" si="2"/>
        <v>440.68542776811586</v>
      </c>
    </row>
    <row r="73" spans="1:16" ht="15" customHeight="1">
      <c r="A73" s="52">
        <v>2564</v>
      </c>
      <c r="B73" s="53">
        <v>0.054777600000000044</v>
      </c>
      <c r="C73" s="53">
        <v>3.812659200000002</v>
      </c>
      <c r="D73" s="53">
        <v>6.463929600000004</v>
      </c>
      <c r="E73" s="53">
        <v>0.18800640000000013</v>
      </c>
      <c r="F73" s="53">
        <v>2.4131520000000015</v>
      </c>
      <c r="G73" s="53">
        <v>44.447616000000046</v>
      </c>
      <c r="H73" s="53">
        <v>45.38116800000003</v>
      </c>
      <c r="I73" s="53">
        <v>28.544400000000017</v>
      </c>
      <c r="J73" s="53">
        <v>1.1022912000000007</v>
      </c>
      <c r="K73" s="53">
        <v>0.6441120000000004</v>
      </c>
      <c r="L73" s="53">
        <v>0.6077376000000003</v>
      </c>
      <c r="M73" s="53">
        <v>0.5676480000000002</v>
      </c>
      <c r="N73" s="41">
        <f>SUM(B73:M73)</f>
        <v>134.2274976000001</v>
      </c>
      <c r="O73" s="54">
        <f t="shared" si="3"/>
        <v>4.256326027397264</v>
      </c>
      <c r="P73" s="44">
        <f t="shared" si="2"/>
        <v>440.68542776811586</v>
      </c>
    </row>
    <row r="74" spans="1:16" ht="15" customHeight="1">
      <c r="A74" s="37">
        <v>2565</v>
      </c>
      <c r="B74" s="43">
        <v>0.23172480000000015</v>
      </c>
      <c r="C74" s="43">
        <v>55.765497600000046</v>
      </c>
      <c r="D74" s="43">
        <v>10.426838400000001</v>
      </c>
      <c r="E74" s="43">
        <v>16.612560000000006</v>
      </c>
      <c r="F74" s="43">
        <v>92.15424000000006</v>
      </c>
      <c r="G74" s="43">
        <v>68.63270400000005</v>
      </c>
      <c r="H74" s="43">
        <v>86.96419200000005</v>
      </c>
      <c r="I74" s="43">
        <v>23.640768000000012</v>
      </c>
      <c r="J74" s="43">
        <v>3.356640000000001</v>
      </c>
      <c r="K74" s="43">
        <v>0.4104000000000001</v>
      </c>
      <c r="L74" s="43">
        <v>0.6946560000000004</v>
      </c>
      <c r="M74" s="43">
        <v>0.22429440000000017</v>
      </c>
      <c r="N74" s="41">
        <f>SUM(B74:M74)</f>
        <v>359.1145152000003</v>
      </c>
      <c r="O74" s="42">
        <f t="shared" si="3"/>
        <v>11.387446575342475</v>
      </c>
      <c r="P74" s="44">
        <f t="shared" si="2"/>
        <v>440.68542776811586</v>
      </c>
    </row>
    <row r="75" spans="1:16" ht="15" customHeight="1">
      <c r="A75" s="40">
        <v>2566</v>
      </c>
      <c r="B75" s="43">
        <v>0.21634560000000017</v>
      </c>
      <c r="C75" s="43">
        <v>7.977312000000003</v>
      </c>
      <c r="D75" s="43">
        <v>4.661280000000001</v>
      </c>
      <c r="E75" s="43">
        <v>3.137184000000001</v>
      </c>
      <c r="F75" s="43">
        <v>13.699152000000009</v>
      </c>
      <c r="G75" s="43">
        <v>104.34787200000001</v>
      </c>
      <c r="H75" s="43">
        <v>150.39907199999996</v>
      </c>
      <c r="I75" s="43">
        <v>70.77239999999999</v>
      </c>
      <c r="J75" s="43">
        <v>2.069280000000001</v>
      </c>
      <c r="K75" s="43">
        <v>1.0031039999999998</v>
      </c>
      <c r="L75" s="43">
        <v>0.6549120000000003</v>
      </c>
      <c r="M75" s="43">
        <v>1.8394560000000015</v>
      </c>
      <c r="N75" s="41">
        <f>SUM(B75:M75)</f>
        <v>360.77736960000004</v>
      </c>
      <c r="O75" s="42">
        <f t="shared" si="3"/>
        <v>11.440175342465754</v>
      </c>
      <c r="P75" s="44">
        <f t="shared" si="2"/>
        <v>440.68542776811586</v>
      </c>
    </row>
    <row r="76" spans="1:16" ht="15" customHeight="1" hidden="1">
      <c r="A76" s="56">
        <v>2567</v>
      </c>
      <c r="B76" s="55">
        <v>4.078080000000004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41"/>
      <c r="O76" s="42"/>
      <c r="P76" s="47"/>
    </row>
    <row r="77" spans="1:16" ht="18" customHeight="1">
      <c r="A77" s="34" t="s">
        <v>19</v>
      </c>
      <c r="B77" s="48">
        <f>MAX(B7:B75)</f>
        <v>23.1</v>
      </c>
      <c r="C77" s="48">
        <f aca="true" t="shared" si="4" ref="C77:M77">MAX(C7:C75)</f>
        <v>85.81593600000002</v>
      </c>
      <c r="D77" s="48">
        <f t="shared" si="4"/>
        <v>101</v>
      </c>
      <c r="E77" s="48">
        <f t="shared" si="4"/>
        <v>109</v>
      </c>
      <c r="F77" s="48">
        <f t="shared" si="4"/>
        <v>592</v>
      </c>
      <c r="G77" s="48">
        <f t="shared" si="4"/>
        <v>327</v>
      </c>
      <c r="H77" s="48">
        <f t="shared" si="4"/>
        <v>187</v>
      </c>
      <c r="I77" s="48">
        <f t="shared" si="4"/>
        <v>396</v>
      </c>
      <c r="J77" s="48">
        <f t="shared" si="4"/>
        <v>75.9</v>
      </c>
      <c r="K77" s="48">
        <f t="shared" si="4"/>
        <v>54.2</v>
      </c>
      <c r="L77" s="48">
        <f t="shared" si="4"/>
        <v>33.5</v>
      </c>
      <c r="M77" s="48">
        <f t="shared" si="4"/>
        <v>29.6</v>
      </c>
      <c r="N77" s="48">
        <f>MAX(N7:N75)</f>
        <v>1423.57</v>
      </c>
      <c r="O77" s="42">
        <f t="shared" si="3"/>
        <v>45.14110857432775</v>
      </c>
      <c r="P77" s="49"/>
    </row>
    <row r="78" spans="1:16" ht="18" customHeight="1">
      <c r="A78" s="34" t="s">
        <v>16</v>
      </c>
      <c r="B78" s="48">
        <f>AVERAGE(B7:B75)</f>
        <v>5.650971882352941</v>
      </c>
      <c r="C78" s="48">
        <f aca="true" t="shared" si="5" ref="C78:M78">AVERAGE(C7:C75)</f>
        <v>22.153551952941182</v>
      </c>
      <c r="D78" s="48">
        <f t="shared" si="5"/>
        <v>29.215020941176462</v>
      </c>
      <c r="E78" s="48">
        <f t="shared" si="5"/>
        <v>27.747137600000002</v>
      </c>
      <c r="F78" s="48">
        <f t="shared" si="5"/>
        <v>79.7315808235294</v>
      </c>
      <c r="G78" s="48">
        <f t="shared" si="5"/>
        <v>104.13898724637683</v>
      </c>
      <c r="H78" s="48">
        <f t="shared" si="5"/>
        <v>66.96314898550723</v>
      </c>
      <c r="I78" s="48">
        <f t="shared" si="5"/>
        <v>51.80990156521741</v>
      </c>
      <c r="J78" s="48">
        <f t="shared" si="5"/>
        <v>29.971717727536227</v>
      </c>
      <c r="K78" s="48">
        <f t="shared" si="5"/>
        <v>11.778815420289853</v>
      </c>
      <c r="L78" s="48">
        <f t="shared" si="5"/>
        <v>6.260958284057971</v>
      </c>
      <c r="M78" s="48">
        <f t="shared" si="5"/>
        <v>5.263635339130434</v>
      </c>
      <c r="N78" s="48">
        <f>SUM(B78:M78)</f>
        <v>440.68542776811586</v>
      </c>
      <c r="O78" s="42">
        <f t="shared" si="3"/>
        <v>13.97404324480327</v>
      </c>
      <c r="P78" s="49"/>
    </row>
    <row r="79" spans="1:16" ht="18" customHeight="1">
      <c r="A79" s="35" t="s">
        <v>20</v>
      </c>
      <c r="B79" s="50">
        <f>MIN(B7:B75)</f>
        <v>0.03</v>
      </c>
      <c r="C79" s="50">
        <f aca="true" t="shared" si="6" ref="C79:M79">MIN(C7:C75)</f>
        <v>0.1</v>
      </c>
      <c r="D79" s="50">
        <f t="shared" si="6"/>
        <v>0.71</v>
      </c>
      <c r="E79" s="50">
        <f t="shared" si="6"/>
        <v>0.1</v>
      </c>
      <c r="F79" s="50">
        <f t="shared" si="6"/>
        <v>2.4131520000000015</v>
      </c>
      <c r="G79" s="50">
        <f t="shared" si="6"/>
        <v>9.15</v>
      </c>
      <c r="H79" s="50">
        <f t="shared" si="6"/>
        <v>0.989</v>
      </c>
      <c r="I79" s="50">
        <f t="shared" si="6"/>
        <v>0.32</v>
      </c>
      <c r="J79" s="50">
        <f t="shared" si="6"/>
        <v>0.04</v>
      </c>
      <c r="K79" s="50">
        <f t="shared" si="6"/>
        <v>0.02</v>
      </c>
      <c r="L79" s="50">
        <f t="shared" si="6"/>
        <v>0</v>
      </c>
      <c r="M79" s="50">
        <f t="shared" si="6"/>
        <v>0.03</v>
      </c>
      <c r="N79" s="50">
        <f>MIN(N7:N75)</f>
        <v>48.378</v>
      </c>
      <c r="O79" s="42">
        <f t="shared" si="3"/>
        <v>1.5340563165905632</v>
      </c>
      <c r="P79" s="49"/>
    </row>
    <row r="80" spans="1:15" ht="21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  <c r="O80" s="22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6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7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24.75" customHeight="1">
      <c r="A88" s="28"/>
      <c r="B88" s="29"/>
      <c r="C88" s="30"/>
      <c r="D88" s="26"/>
      <c r="E88" s="29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spans="1:15" ht="24.75" customHeight="1">
      <c r="A91" s="28"/>
      <c r="B91" s="29"/>
      <c r="C91" s="29"/>
      <c r="D91" s="29"/>
      <c r="E91" s="26"/>
      <c r="F91" s="29"/>
      <c r="G91" s="29"/>
      <c r="H91" s="29"/>
      <c r="I91" s="29"/>
      <c r="J91" s="29"/>
      <c r="K91" s="29"/>
      <c r="L91" s="29"/>
      <c r="M91" s="29"/>
      <c r="N91" s="31"/>
      <c r="O91" s="26"/>
    </row>
    <row r="92" spans="1:15" ht="24.75" customHeight="1">
      <c r="A92" s="28"/>
      <c r="B92" s="29"/>
      <c r="C92" s="29"/>
      <c r="D92" s="29"/>
      <c r="E92" s="26"/>
      <c r="F92" s="29"/>
      <c r="G92" s="29"/>
      <c r="H92" s="29"/>
      <c r="I92" s="29"/>
      <c r="J92" s="29"/>
      <c r="K92" s="29"/>
      <c r="L92" s="29"/>
      <c r="M92" s="29"/>
      <c r="N92" s="31"/>
      <c r="O92" s="26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>
      <c r="A106" s="32"/>
    </row>
    <row r="107" ht="18" customHeight="1">
      <c r="A107" s="32"/>
    </row>
    <row r="108" ht="18" customHeight="1"/>
    <row r="109" ht="18" customHeight="1"/>
    <row r="110" ht="18" customHeight="1"/>
    <row r="111" ht="18" customHeight="1"/>
    <row r="11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  <ignoredErrors>
    <ignoredError sqref="N64:N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2017-05-08T08:48:52Z</cp:lastPrinted>
  <dcterms:created xsi:type="dcterms:W3CDTF">1994-01-31T08:04:27Z</dcterms:created>
  <dcterms:modified xsi:type="dcterms:W3CDTF">2024-05-29T03:07:18Z</dcterms:modified>
  <cp:category/>
  <cp:version/>
  <cp:contentType/>
  <cp:contentStatus/>
</cp:coreProperties>
</file>