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21" sheetId="1" r:id="rId1"/>
    <sheet name="ปริมาณสูงสุด" sheetId="2" r:id="rId2"/>
    <sheet name="ปริมาณต่ำสุด" sheetId="3" r:id="rId3"/>
    <sheet name="Data P.21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<sst xmlns="http://schemas.openxmlformats.org/spreadsheetml/2006/main" count="48" uniqueCount="24">
  <si>
    <t xml:space="preserve">       ปริมาณน้ำรายปี</t>
  </si>
  <si>
    <t xml:space="preserve"> </t>
  </si>
  <si>
    <t>สถานี :  P.21  น้ำแม่ริม  อ.แม่ริม  จ.เชียงใหม่</t>
  </si>
  <si>
    <t>พื้นที่รับน้ำ   515   ตร.กม.</t>
  </si>
  <si>
    <t>ตลิ่งฝั่งซ้าย 322.59  ม.(ร.ท.ก.) ตลิ่งฝั่งขวา  323.02  ม.(ร.ท.ก.) ท้องน้ำ0.0076 ม.(ร.ท.ก.) ศูนย์เสาระดับน้ำ 319.70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</si>
  <si>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</si>
  <si>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</si>
  <si>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</si>
  <si>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</si>
  <si>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</si>
  <si>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</si>
  <si>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</si>
  <si>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</si>
  <si>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</si>
  <si>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</si>
  <si>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</si>
  <si>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</si>
  <si>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</si>
  <si>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</si>
  <si>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</si>
  <si>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</si>
  <si>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>_</t>
  </si>
  <si>
    <t>-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</si>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</sst>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_);\(0\)"/>
    <numFmt numFmtId="193" formatCode="d\ \ด\ด\ด"/>
    <numFmt numFmtId="194" formatCode="d\ mmm"/>
    <numFmt numFmtId="195" formatCode="bbbb"/>
    <numFmt numFmtId="196" formatCode="#,##0.00_ ;\-#,##0.00\ "/>
    <numFmt numFmtId="197" formatCode="_(* #,##0.00_);_(* \(#,##0.00\);_(* &quot;-&quot;??_);_(@_)"/>
    <numFmt numFmtId="198" formatCode="_(* #,##0_);_(* \(#,##0\);_(* &quot;-&quot;_);_(@_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hair"/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5">
    <xf numFmtId="189" fontId="0" fillId="0" borderId="0" xfId="0" applyAlignment="1">
      <alignment/>
    </xf>
    <xf numFmtId="0" fontId="23" fillId="0" borderId="0" xfId="48" applyFont="1">
      <alignment/>
      <protection/>
    </xf>
    <xf numFmtId="193" fontId="24" fillId="0" borderId="0" xfId="48" applyNumberFormat="1" applyFont="1" applyAlignment="1">
      <alignment horizontal="centerContinuous"/>
      <protection/>
    </xf>
    <xf numFmtId="2" fontId="23" fillId="0" borderId="0" xfId="48" applyNumberFormat="1" applyFont="1" applyAlignment="1">
      <alignment horizontal="centerContinuous"/>
      <protection/>
    </xf>
    <xf numFmtId="193" fontId="23" fillId="0" borderId="0" xfId="48" applyNumberFormat="1" applyFont="1" applyAlignment="1">
      <alignment horizontal="centerContinuous"/>
      <protection/>
    </xf>
    <xf numFmtId="0" fontId="0" fillId="0" borderId="0" xfId="48">
      <alignment/>
      <protection/>
    </xf>
    <xf numFmtId="0" fontId="23" fillId="0" borderId="0" xfId="48" applyFont="1" applyAlignment="1">
      <alignment horizontal="center"/>
      <protection/>
    </xf>
    <xf numFmtId="2" fontId="23" fillId="0" borderId="0" xfId="48" applyNumberFormat="1" applyFont="1">
      <alignment/>
      <protection/>
    </xf>
    <xf numFmtId="193" fontId="23" fillId="0" borderId="0" xfId="48" applyNumberFormat="1" applyFont="1" applyAlignment="1">
      <alignment horizontal="right"/>
      <protection/>
    </xf>
    <xf numFmtId="2" fontId="23" fillId="0" borderId="0" xfId="48" applyNumberFormat="1" applyFont="1" applyAlignment="1">
      <alignment horizontal="center"/>
      <protection/>
    </xf>
    <xf numFmtId="193" fontId="23" fillId="0" borderId="0" xfId="48" applyNumberFormat="1" applyFont="1" applyAlignment="1">
      <alignment horizontal="center"/>
      <protection/>
    </xf>
    <xf numFmtId="2" fontId="23" fillId="0" borderId="0" xfId="48" applyNumberFormat="1" applyFont="1" applyAlignment="1">
      <alignment horizontal="right"/>
      <protection/>
    </xf>
    <xf numFmtId="193" fontId="23" fillId="0" borderId="0" xfId="48" applyNumberFormat="1" applyFont="1">
      <alignment/>
      <protection/>
    </xf>
    <xf numFmtId="0" fontId="25" fillId="0" borderId="0" xfId="48" applyFont="1" applyAlignment="1">
      <alignment horizontal="left"/>
      <protection/>
    </xf>
    <xf numFmtId="2" fontId="26" fillId="0" borderId="0" xfId="48" applyNumberFormat="1" applyFont="1">
      <alignment/>
      <protection/>
    </xf>
    <xf numFmtId="193" fontId="26" fillId="0" borderId="0" xfId="48" applyNumberFormat="1" applyFont="1" applyAlignment="1">
      <alignment horizontal="right"/>
      <protection/>
    </xf>
    <xf numFmtId="0" fontId="26" fillId="0" borderId="0" xfId="48" applyFont="1">
      <alignment/>
      <protection/>
    </xf>
    <xf numFmtId="193" fontId="26" fillId="0" borderId="0" xfId="48" applyNumberFormat="1" applyFont="1">
      <alignment/>
      <protection/>
    </xf>
    <xf numFmtId="2" fontId="26" fillId="0" borderId="0" xfId="48" applyNumberFormat="1" applyFont="1" applyAlignment="1">
      <alignment horizontal="right"/>
      <protection/>
    </xf>
    <xf numFmtId="193" fontId="25" fillId="0" borderId="0" xfId="48" applyNumberFormat="1" applyFont="1" applyAlignment="1">
      <alignment horizontal="center"/>
      <protection/>
    </xf>
    <xf numFmtId="0" fontId="26" fillId="0" borderId="0" xfId="48" applyFont="1" applyAlignment="1">
      <alignment horizontal="left"/>
      <protection/>
    </xf>
    <xf numFmtId="2" fontId="26" fillId="0" borderId="0" xfId="48" applyNumberFormat="1" applyFont="1" applyAlignment="1">
      <alignment horizontal="left"/>
      <protection/>
    </xf>
    <xf numFmtId="2" fontId="26" fillId="0" borderId="0" xfId="48" applyNumberFormat="1" applyFont="1" applyAlignment="1">
      <alignment horizontal="center"/>
      <protection/>
    </xf>
    <xf numFmtId="193" fontId="26" fillId="0" borderId="0" xfId="48" applyNumberFormat="1" applyFont="1" applyAlignment="1">
      <alignment horizontal="center"/>
      <protection/>
    </xf>
    <xf numFmtId="2" fontId="0" fillId="0" borderId="0" xfId="48" applyNumberFormat="1">
      <alignment/>
      <protection/>
    </xf>
    <xf numFmtId="0" fontId="26" fillId="0" borderId="10" xfId="48" applyFont="1" applyBorder="1" applyAlignment="1">
      <alignment horizontal="center"/>
      <protection/>
    </xf>
    <xf numFmtId="2" fontId="26" fillId="0" borderId="11" xfId="48" applyNumberFormat="1" applyFont="1" applyBorder="1" applyAlignment="1">
      <alignment horizontal="centerContinuous"/>
      <protection/>
    </xf>
    <xf numFmtId="0" fontId="26" fillId="0" borderId="11" xfId="48" applyFont="1" applyBorder="1" applyAlignment="1">
      <alignment horizontal="centerContinuous"/>
      <protection/>
    </xf>
    <xf numFmtId="193" fontId="27" fillId="0" borderId="11" xfId="48" applyNumberFormat="1" applyFont="1" applyBorder="1" applyAlignment="1">
      <alignment horizontal="centerContinuous"/>
      <protection/>
    </xf>
    <xf numFmtId="2" fontId="27" fillId="0" borderId="11" xfId="48" applyNumberFormat="1" applyFont="1" applyBorder="1" applyAlignment="1">
      <alignment horizontal="centerContinuous"/>
      <protection/>
    </xf>
    <xf numFmtId="193" fontId="27" fillId="0" borderId="12" xfId="48" applyNumberFormat="1" applyFont="1" applyBorder="1" applyAlignment="1">
      <alignment horizontal="centerContinuous"/>
      <protection/>
    </xf>
    <xf numFmtId="193" fontId="26" fillId="0" borderId="11" xfId="48" applyNumberFormat="1" applyFont="1" applyBorder="1" applyAlignment="1">
      <alignment horizontal="centerContinuous"/>
      <protection/>
    </xf>
    <xf numFmtId="2" fontId="26" fillId="0" borderId="13" xfId="48" applyNumberFormat="1" applyFont="1" applyBorder="1" applyAlignment="1">
      <alignment horizontal="centerContinuous"/>
      <protection/>
    </xf>
    <xf numFmtId="2" fontId="27" fillId="0" borderId="14" xfId="48" applyNumberFormat="1" applyFont="1" applyBorder="1" applyAlignment="1">
      <alignment horizontal="centerContinuous"/>
      <protection/>
    </xf>
    <xf numFmtId="0" fontId="26" fillId="0" borderId="15" xfId="48" applyFont="1" applyBorder="1" applyAlignment="1">
      <alignment horizontal="center"/>
      <protection/>
    </xf>
    <xf numFmtId="2" fontId="26" fillId="0" borderId="16" xfId="48" applyNumberFormat="1" applyFont="1" applyBorder="1" applyAlignment="1">
      <alignment horizontal="centerContinuous"/>
      <protection/>
    </xf>
    <xf numFmtId="0" fontId="26" fillId="0" borderId="17" xfId="48" applyFont="1" applyBorder="1" applyAlignment="1">
      <alignment horizontal="centerContinuous"/>
      <protection/>
    </xf>
    <xf numFmtId="193" fontId="26" fillId="0" borderId="16" xfId="48" applyNumberFormat="1" applyFont="1" applyBorder="1" applyAlignment="1">
      <alignment horizontal="centerContinuous"/>
      <protection/>
    </xf>
    <xf numFmtId="0" fontId="26" fillId="0" borderId="16" xfId="48" applyFont="1" applyBorder="1" applyAlignment="1">
      <alignment horizontal="centerContinuous"/>
      <protection/>
    </xf>
    <xf numFmtId="193" fontId="26" fillId="0" borderId="18" xfId="48" applyNumberFormat="1" applyFont="1" applyBorder="1" applyAlignment="1">
      <alignment horizontal="centerContinuous"/>
      <protection/>
    </xf>
    <xf numFmtId="2" fontId="26" fillId="0" borderId="17" xfId="48" applyNumberFormat="1" applyFont="1" applyBorder="1" applyAlignment="1">
      <alignment horizontal="centerContinuous"/>
      <protection/>
    </xf>
    <xf numFmtId="2" fontId="26" fillId="0" borderId="15" xfId="48" applyNumberFormat="1" applyFont="1" applyBorder="1" applyAlignment="1">
      <alignment horizontal="center"/>
      <protection/>
    </xf>
    <xf numFmtId="2" fontId="27" fillId="0" borderId="19" xfId="48" applyNumberFormat="1" applyFont="1" applyBorder="1">
      <alignment/>
      <protection/>
    </xf>
    <xf numFmtId="193" fontId="27" fillId="0" borderId="19" xfId="48" applyNumberFormat="1" applyFont="1" applyBorder="1" applyAlignment="1">
      <alignment horizontal="center"/>
      <protection/>
    </xf>
    <xf numFmtId="2" fontId="27" fillId="0" borderId="19" xfId="48" applyNumberFormat="1" applyFont="1" applyBorder="1" applyAlignment="1">
      <alignment horizontal="left"/>
      <protection/>
    </xf>
    <xf numFmtId="2" fontId="27" fillId="0" borderId="19" xfId="48" applyNumberFormat="1" applyFont="1" applyBorder="1" applyAlignment="1">
      <alignment horizontal="center"/>
      <protection/>
    </xf>
    <xf numFmtId="193" fontId="27" fillId="0" borderId="15" xfId="48" applyNumberFormat="1" applyFont="1" applyBorder="1" applyAlignment="1">
      <alignment horizontal="center"/>
      <protection/>
    </xf>
    <xf numFmtId="195" fontId="23" fillId="0" borderId="0" xfId="48" applyNumberFormat="1" applyFont="1" applyBorder="1">
      <alignment/>
      <protection/>
    </xf>
    <xf numFmtId="2" fontId="23" fillId="0" borderId="0" xfId="48" applyNumberFormat="1" applyFont="1" applyBorder="1">
      <alignment/>
      <protection/>
    </xf>
    <xf numFmtId="0" fontId="26" fillId="0" borderId="18" xfId="48" applyFont="1" applyBorder="1">
      <alignment/>
      <protection/>
    </xf>
    <xf numFmtId="2" fontId="27" fillId="0" borderId="16" xfId="48" applyNumberFormat="1" applyFont="1" applyBorder="1">
      <alignment/>
      <protection/>
    </xf>
    <xf numFmtId="2" fontId="27" fillId="0" borderId="16" xfId="48" applyNumberFormat="1" applyFont="1" applyBorder="1" applyAlignment="1">
      <alignment horizontal="center"/>
      <protection/>
    </xf>
    <xf numFmtId="193" fontId="27" fillId="0" borderId="16" xfId="48" applyNumberFormat="1" applyFont="1" applyBorder="1" applyAlignment="1">
      <alignment horizontal="right"/>
      <protection/>
    </xf>
    <xf numFmtId="193" fontId="27" fillId="0" borderId="16" xfId="48" applyNumberFormat="1" applyFont="1" applyBorder="1" applyAlignment="1">
      <alignment horizontal="center"/>
      <protection/>
    </xf>
    <xf numFmtId="193" fontId="27" fillId="0" borderId="18" xfId="48" applyNumberFormat="1" applyFont="1" applyBorder="1">
      <alignment/>
      <protection/>
    </xf>
    <xf numFmtId="0" fontId="0" fillId="0" borderId="0" xfId="48" applyAlignment="1">
      <alignment horizontal="right"/>
      <protection/>
    </xf>
    <xf numFmtId="0" fontId="23" fillId="0" borderId="10" xfId="48" applyFont="1" applyBorder="1">
      <alignment/>
      <protection/>
    </xf>
    <xf numFmtId="2" fontId="23" fillId="0" borderId="20" xfId="48" applyNumberFormat="1" applyFont="1" applyBorder="1">
      <alignment/>
      <protection/>
    </xf>
    <xf numFmtId="2" fontId="23" fillId="0" borderId="21" xfId="48" applyNumberFormat="1" applyFont="1" applyBorder="1">
      <alignment/>
      <protection/>
    </xf>
    <xf numFmtId="194" fontId="23" fillId="0" borderId="22" xfId="48" applyNumberFormat="1" applyFont="1" applyBorder="1">
      <alignment/>
      <protection/>
    </xf>
    <xf numFmtId="2" fontId="23" fillId="0" borderId="23" xfId="48" applyNumberFormat="1" applyFont="1" applyBorder="1">
      <alignment/>
      <protection/>
    </xf>
    <xf numFmtId="2" fontId="23" fillId="0" borderId="22" xfId="48" applyNumberFormat="1" applyFont="1" applyBorder="1">
      <alignment/>
      <protection/>
    </xf>
    <xf numFmtId="0" fontId="23" fillId="0" borderId="15" xfId="48" applyFont="1" applyBorder="1">
      <alignment/>
      <protection/>
    </xf>
    <xf numFmtId="2" fontId="23" fillId="0" borderId="24" xfId="48" applyNumberFormat="1" applyFont="1" applyBorder="1">
      <alignment/>
      <protection/>
    </xf>
    <xf numFmtId="2" fontId="23" fillId="0" borderId="25" xfId="48" applyNumberFormat="1" applyFont="1" applyBorder="1">
      <alignment/>
      <protection/>
    </xf>
    <xf numFmtId="194" fontId="23" fillId="0" borderId="26" xfId="48" applyNumberFormat="1" applyFont="1" applyBorder="1">
      <alignment/>
      <protection/>
    </xf>
    <xf numFmtId="2" fontId="23" fillId="0" borderId="24" xfId="48" applyNumberFormat="1" applyFont="1" applyBorder="1" applyAlignment="1">
      <alignment horizontal="center"/>
      <protection/>
    </xf>
    <xf numFmtId="2" fontId="23" fillId="0" borderId="25" xfId="48" applyNumberFormat="1" applyFont="1" applyBorder="1" applyAlignment="1">
      <alignment horizontal="right"/>
      <protection/>
    </xf>
    <xf numFmtId="194" fontId="23" fillId="0" borderId="26" xfId="48" applyNumberFormat="1" applyFont="1" applyBorder="1" applyAlignment="1">
      <alignment horizontal="center"/>
      <protection/>
    </xf>
    <xf numFmtId="2" fontId="23" fillId="0" borderId="27" xfId="48" applyNumberFormat="1" applyFont="1" applyBorder="1">
      <alignment/>
      <protection/>
    </xf>
    <xf numFmtId="2" fontId="23" fillId="0" borderId="26" xfId="48" applyNumberFormat="1" applyFont="1" applyBorder="1">
      <alignment/>
      <protection/>
    </xf>
    <xf numFmtId="193" fontId="23" fillId="0" borderId="0" xfId="48" applyNumberFormat="1" applyFont="1" applyBorder="1" applyAlignment="1">
      <alignment horizontal="right"/>
      <protection/>
    </xf>
    <xf numFmtId="2" fontId="23" fillId="18" borderId="28" xfId="48" applyNumberFormat="1" applyFont="1" applyFill="1" applyBorder="1">
      <alignment/>
      <protection/>
    </xf>
    <xf numFmtId="193" fontId="23" fillId="0" borderId="27" xfId="48" applyNumberFormat="1" applyFont="1" applyBorder="1" applyAlignment="1">
      <alignment horizontal="right"/>
      <protection/>
    </xf>
    <xf numFmtId="193" fontId="23" fillId="0" borderId="26" xfId="48" applyNumberFormat="1" applyFont="1" applyBorder="1" applyAlignment="1">
      <alignment horizontal="right"/>
      <protection/>
    </xf>
    <xf numFmtId="0" fontId="23" fillId="0" borderId="18" xfId="48" applyFont="1" applyBorder="1">
      <alignment/>
      <protection/>
    </xf>
    <xf numFmtId="2" fontId="23" fillId="0" borderId="29" xfId="48" applyNumberFormat="1" applyFont="1" applyBorder="1">
      <alignment/>
      <protection/>
    </xf>
    <xf numFmtId="2" fontId="23" fillId="0" borderId="30" xfId="48" applyNumberFormat="1" applyFont="1" applyBorder="1">
      <alignment/>
      <protection/>
    </xf>
    <xf numFmtId="194" fontId="23" fillId="0" borderId="31" xfId="48" applyNumberFormat="1" applyFont="1" applyBorder="1">
      <alignment/>
      <protection/>
    </xf>
    <xf numFmtId="2" fontId="23" fillId="0" borderId="32" xfId="48" applyNumberFormat="1" applyFont="1" applyBorder="1">
      <alignment/>
      <protection/>
    </xf>
    <xf numFmtId="2" fontId="23" fillId="0" borderId="31" xfId="48" applyNumberFormat="1" applyFont="1" applyBorder="1">
      <alignment/>
      <protection/>
    </xf>
    <xf numFmtId="16" fontId="23" fillId="0" borderId="22" xfId="48" applyNumberFormat="1" applyFont="1" applyBorder="1">
      <alignment/>
      <protection/>
    </xf>
    <xf numFmtId="194" fontId="23" fillId="0" borderId="22" xfId="48" applyNumberFormat="1" applyFont="1" applyBorder="1" applyAlignment="1">
      <alignment horizontal="center"/>
      <protection/>
    </xf>
    <xf numFmtId="16" fontId="23" fillId="0" borderId="26" xfId="48" applyNumberFormat="1" applyFont="1" applyBorder="1">
      <alignment/>
      <protection/>
    </xf>
    <xf numFmtId="2" fontId="28" fillId="0" borderId="0" xfId="48" applyNumberFormat="1" applyFont="1">
      <alignment/>
      <protection/>
    </xf>
    <xf numFmtId="2" fontId="23" fillId="0" borderId="0" xfId="48" applyNumberFormat="1" applyFont="1" applyBorder="1" applyAlignment="1" applyProtection="1">
      <alignment horizontal="right"/>
      <protection/>
    </xf>
    <xf numFmtId="191" fontId="23" fillId="0" borderId="25" xfId="48" applyNumberFormat="1" applyFont="1" applyBorder="1">
      <alignment/>
      <protection/>
    </xf>
    <xf numFmtId="2" fontId="0" fillId="0" borderId="0" xfId="48" applyNumberFormat="1" applyBorder="1">
      <alignment/>
      <protection/>
    </xf>
    <xf numFmtId="0" fontId="0" fillId="0" borderId="0" xfId="48" applyBorder="1">
      <alignment/>
      <protection/>
    </xf>
    <xf numFmtId="2" fontId="23" fillId="0" borderId="33" xfId="48" applyNumberFormat="1" applyFont="1" applyFill="1" applyBorder="1">
      <alignment/>
      <protection/>
    </xf>
    <xf numFmtId="2" fontId="23" fillId="0" borderId="25" xfId="48" applyNumberFormat="1" applyFont="1" applyBorder="1" applyAlignment="1" applyProtection="1">
      <alignment horizontal="right"/>
      <protection/>
    </xf>
    <xf numFmtId="2" fontId="23" fillId="0" borderId="26" xfId="48" applyNumberFormat="1" applyFont="1" applyBorder="1" applyAlignment="1">
      <alignment horizontal="right"/>
      <protection/>
    </xf>
    <xf numFmtId="191" fontId="23" fillId="0" borderId="24" xfId="48" applyNumberFormat="1" applyFont="1" applyBorder="1" applyAlignment="1">
      <alignment horizontal="right"/>
      <protection/>
    </xf>
    <xf numFmtId="191" fontId="23" fillId="0" borderId="25" xfId="48" applyNumberFormat="1" applyFont="1" applyBorder="1" applyAlignment="1">
      <alignment horizontal="right"/>
      <protection/>
    </xf>
    <xf numFmtId="191" fontId="23" fillId="0" borderId="26" xfId="48" applyNumberFormat="1" applyFont="1" applyBorder="1" applyAlignment="1">
      <alignment horizontal="right"/>
      <protection/>
    </xf>
    <xf numFmtId="2" fontId="0" fillId="0" borderId="0" xfId="48" applyNumberFormat="1" applyAlignment="1">
      <alignment horizontal="right"/>
      <protection/>
    </xf>
    <xf numFmtId="2" fontId="0" fillId="0" borderId="0" xfId="48" applyNumberFormat="1" applyFont="1">
      <alignment/>
      <protection/>
    </xf>
    <xf numFmtId="2" fontId="23" fillId="0" borderId="19" xfId="48" applyNumberFormat="1" applyFont="1" applyBorder="1" applyAlignment="1">
      <alignment horizontal="right"/>
      <protection/>
    </xf>
    <xf numFmtId="2" fontId="23" fillId="18" borderId="24" xfId="48" applyNumberFormat="1" applyFont="1" applyFill="1" applyBorder="1">
      <alignment/>
      <protection/>
    </xf>
    <xf numFmtId="2" fontId="23" fillId="0" borderId="25" xfId="48" applyNumberFormat="1" applyFont="1" applyFill="1" applyBorder="1">
      <alignment/>
      <protection/>
    </xf>
    <xf numFmtId="2" fontId="0" fillId="0" borderId="24" xfId="48" applyNumberFormat="1" applyBorder="1">
      <alignment/>
      <protection/>
    </xf>
    <xf numFmtId="2" fontId="0" fillId="0" borderId="25" xfId="48" applyNumberFormat="1" applyBorder="1">
      <alignment/>
      <protection/>
    </xf>
    <xf numFmtId="2" fontId="0" fillId="0" borderId="27" xfId="48" applyNumberFormat="1" applyBorder="1">
      <alignment/>
      <protection/>
    </xf>
    <xf numFmtId="2" fontId="0" fillId="0" borderId="26" xfId="48" applyNumberFormat="1" applyBorder="1">
      <alignment/>
      <protection/>
    </xf>
    <xf numFmtId="0" fontId="0" fillId="0" borderId="15" xfId="48" applyBorder="1">
      <alignment/>
      <protection/>
    </xf>
    <xf numFmtId="194" fontId="0" fillId="0" borderId="26" xfId="48" applyNumberFormat="1" applyBorder="1">
      <alignment/>
      <protection/>
    </xf>
    <xf numFmtId="193" fontId="0" fillId="0" borderId="26" xfId="48" applyNumberFormat="1" applyBorder="1">
      <alignment/>
      <protection/>
    </xf>
    <xf numFmtId="0" fontId="0" fillId="0" borderId="18" xfId="48" applyBorder="1">
      <alignment/>
      <protection/>
    </xf>
    <xf numFmtId="2" fontId="0" fillId="0" borderId="29" xfId="48" applyNumberFormat="1" applyBorder="1">
      <alignment/>
      <protection/>
    </xf>
    <xf numFmtId="193" fontId="30" fillId="0" borderId="30" xfId="48" applyNumberFormat="1" applyFont="1" applyBorder="1">
      <alignment/>
      <protection/>
    </xf>
    <xf numFmtId="193" fontId="0" fillId="0" borderId="16" xfId="48" applyNumberFormat="1" applyBorder="1">
      <alignment/>
      <protection/>
    </xf>
    <xf numFmtId="2" fontId="0" fillId="0" borderId="30" xfId="48" applyNumberFormat="1" applyBorder="1">
      <alignment/>
      <protection/>
    </xf>
    <xf numFmtId="193" fontId="0" fillId="0" borderId="31" xfId="48" applyNumberFormat="1" applyBorder="1">
      <alignment/>
      <protection/>
    </xf>
    <xf numFmtId="2" fontId="0" fillId="0" borderId="32" xfId="48" applyNumberFormat="1" applyBorder="1">
      <alignment/>
      <protection/>
    </xf>
    <xf numFmtId="2" fontId="0" fillId="0" borderId="31" xfId="48" applyNumberFormat="1" applyBorder="1">
      <alignment/>
      <protection/>
    </xf>
    <xf numFmtId="193" fontId="0" fillId="0" borderId="0" xfId="48" applyNumberFormat="1">
      <alignment/>
      <protection/>
    </xf>
    <xf numFmtId="2" fontId="37" fillId="0" borderId="24" xfId="47" applyNumberFormat="1" applyFont="1" applyBorder="1">
      <alignment/>
      <protection/>
    </xf>
    <xf numFmtId="2" fontId="37" fillId="0" borderId="25" xfId="47" applyNumberFormat="1" applyFont="1" applyBorder="1">
      <alignment/>
      <protection/>
    </xf>
    <xf numFmtId="16" fontId="37" fillId="0" borderId="26" xfId="47" applyNumberFormat="1" applyFont="1" applyBorder="1">
      <alignment/>
      <protection/>
    </xf>
    <xf numFmtId="194" fontId="37" fillId="0" borderId="26" xfId="47" applyNumberFormat="1" applyFont="1" applyBorder="1">
      <alignment/>
      <protection/>
    </xf>
    <xf numFmtId="2" fontId="37" fillId="0" borderId="27" xfId="47" applyNumberFormat="1" applyFont="1" applyBorder="1">
      <alignment/>
      <protection/>
    </xf>
    <xf numFmtId="2" fontId="37" fillId="0" borderId="26" xfId="47" applyNumberFormat="1" applyFont="1" applyBorder="1">
      <alignment/>
      <protection/>
    </xf>
    <xf numFmtId="0" fontId="37" fillId="0" borderId="0" xfId="47" applyFont="1">
      <alignment/>
      <protection/>
    </xf>
    <xf numFmtId="2" fontId="37" fillId="0" borderId="0" xfId="47" applyNumberFormat="1" applyFont="1">
      <alignment/>
      <protection/>
    </xf>
    <xf numFmtId="0" fontId="38" fillId="0" borderId="15" xfId="47" applyFont="1" applyBorder="1">
      <alignment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P.21" xfId="47"/>
    <cellStyle name="ปกติ_H41P21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P.21 น้ำแม่ริม 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34"/>
          <c:w val="0.842"/>
          <c:h val="0.685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P.21'!$A$9:$A$73</c:f>
              <c:numCache>
                <c:ptCount val="65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</c:numCache>
            </c:numRef>
          </c:cat>
          <c:val>
            <c:numRef>
              <c:f>'Data P.21'!$Q$9:$Q$73</c:f>
              <c:numCache>
                <c:ptCount val="65"/>
                <c:pt idx="0">
                  <c:v>2.8600000000000136</c:v>
                </c:pt>
                <c:pt idx="1">
                  <c:v>2.6200000000000045</c:v>
                </c:pt>
                <c:pt idx="2">
                  <c:v>2.990000000000009</c:v>
                </c:pt>
                <c:pt idx="3">
                  <c:v>2.740000000000009</c:v>
                </c:pt>
                <c:pt idx="4">
                  <c:v>2.6399999999999864</c:v>
                </c:pt>
                <c:pt idx="5">
                  <c:v>2.7900000000000205</c:v>
                </c:pt>
                <c:pt idx="6">
                  <c:v>2.590000000000032</c:v>
                </c:pt>
                <c:pt idx="7">
                  <c:v>2.6399999999999864</c:v>
                </c:pt>
                <c:pt idx="8">
                  <c:v>2.6200000000000045</c:v>
                </c:pt>
                <c:pt idx="9">
                  <c:v>2.660000000000025</c:v>
                </c:pt>
                <c:pt idx="10">
                  <c:v>2.6399999999999864</c:v>
                </c:pt>
                <c:pt idx="11">
                  <c:v>2.730000000000018</c:v>
                </c:pt>
                <c:pt idx="12">
                  <c:v>2.650000000000034</c:v>
                </c:pt>
                <c:pt idx="13">
                  <c:v>2.7200000000000273</c:v>
                </c:pt>
                <c:pt idx="14">
                  <c:v>2.410000000000025</c:v>
                </c:pt>
                <c:pt idx="15">
                  <c:v>2.7700000000000387</c:v>
                </c:pt>
                <c:pt idx="16">
                  <c:v>2.8600000000000136</c:v>
                </c:pt>
                <c:pt idx="17">
                  <c:v>2.8100000000000023</c:v>
                </c:pt>
                <c:pt idx="18">
                  <c:v>2.7200000000000273</c:v>
                </c:pt>
                <c:pt idx="19">
                  <c:v>2.980000000000018</c:v>
                </c:pt>
                <c:pt idx="20">
                  <c:v>2.6399999999999864</c:v>
                </c:pt>
                <c:pt idx="21">
                  <c:v>3.430000000000007</c:v>
                </c:pt>
                <c:pt idx="22">
                  <c:v>2.900000000000034</c:v>
                </c:pt>
                <c:pt idx="23">
                  <c:v>2.7100000000000364</c:v>
                </c:pt>
                <c:pt idx="24">
                  <c:v>2.6100000000000136</c:v>
                </c:pt>
                <c:pt idx="25">
                  <c:v>2.670000000000016</c:v>
                </c:pt>
                <c:pt idx="26">
                  <c:v>2.579999999999984</c:v>
                </c:pt>
                <c:pt idx="27">
                  <c:v>2.9600000000000364</c:v>
                </c:pt>
                <c:pt idx="28">
                  <c:v>2.5400000000000205</c:v>
                </c:pt>
                <c:pt idx="29">
                  <c:v>2.680000000000007</c:v>
                </c:pt>
                <c:pt idx="30">
                  <c:v>2.5300000000000296</c:v>
                </c:pt>
                <c:pt idx="31">
                  <c:v>2.8000000000000114</c:v>
                </c:pt>
                <c:pt idx="32">
                  <c:v>2.7900000000000205</c:v>
                </c:pt>
                <c:pt idx="33">
                  <c:v>2.990000000000009</c:v>
                </c:pt>
                <c:pt idx="34">
                  <c:v>2.829999999999984</c:v>
                </c:pt>
                <c:pt idx="35">
                  <c:v>1.9499999999999886</c:v>
                </c:pt>
                <c:pt idx="36">
                  <c:v>2.6999999999999886</c:v>
                </c:pt>
                <c:pt idx="37">
                  <c:v>1.579999999999984</c:v>
                </c:pt>
                <c:pt idx="38">
                  <c:v>2.3700000000000045</c:v>
                </c:pt>
                <c:pt idx="39">
                  <c:v>2.7700000000000387</c:v>
                </c:pt>
                <c:pt idx="40">
                  <c:v>3.8000000000000114</c:v>
                </c:pt>
                <c:pt idx="41">
                  <c:v>3.3899999999999864</c:v>
                </c:pt>
                <c:pt idx="42">
                  <c:v>2.759999999999991</c:v>
                </c:pt>
                <c:pt idx="43">
                  <c:v>3.0300000000000296</c:v>
                </c:pt>
                <c:pt idx="44">
                  <c:v>2.9399999999999977</c:v>
                </c:pt>
                <c:pt idx="45">
                  <c:v>3.2200000000000273</c:v>
                </c:pt>
                <c:pt idx="46">
                  <c:v>2.9599999999999795</c:v>
                </c:pt>
                <c:pt idx="47">
                  <c:v>3.7200000000000273</c:v>
                </c:pt>
                <c:pt idx="48">
                  <c:v>4.28000000000003</c:v>
                </c:pt>
                <c:pt idx="49">
                  <c:v>3.2700000000000387</c:v>
                </c:pt>
                <c:pt idx="50">
                  <c:v>3.3799999999999955</c:v>
                </c:pt>
                <c:pt idx="51">
                  <c:v>4.240000000000009</c:v>
                </c:pt>
                <c:pt idx="52">
                  <c:v>4.75</c:v>
                </c:pt>
                <c:pt idx="53">
                  <c:v>3.259999999999991</c:v>
                </c:pt>
                <c:pt idx="54">
                  <c:v>3.009999999999991</c:v>
                </c:pt>
                <c:pt idx="55">
                  <c:v>3.319999999999993</c:v>
                </c:pt>
                <c:pt idx="56">
                  <c:v>2.980000000000018</c:v>
                </c:pt>
                <c:pt idx="57">
                  <c:v>4.660000000000025</c:v>
                </c:pt>
                <c:pt idx="58">
                  <c:v>2.920000000000016</c:v>
                </c:pt>
                <c:pt idx="59">
                  <c:v>3.579999999999984</c:v>
                </c:pt>
                <c:pt idx="60">
                  <c:v>3.340000000000032</c:v>
                </c:pt>
                <c:pt idx="61">
                  <c:v>2.6999999999999886</c:v>
                </c:pt>
                <c:pt idx="62">
                  <c:v>2.759999999999991</c:v>
                </c:pt>
                <c:pt idx="63">
                  <c:v>4.069999999999993</c:v>
                </c:pt>
                <c:pt idx="64">
                  <c:v>3.4600000000000364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P.21'!$A$9:$A$73</c:f>
              <c:numCache>
                <c:ptCount val="65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</c:numCache>
            </c:numRef>
          </c:cat>
          <c:val>
            <c:numRef>
              <c:f>'Data P.21'!$R$9:$R$73</c:f>
              <c:numCache>
                <c:ptCount val="65"/>
                <c:pt idx="0">
                  <c:v>0.6000000000000227</c:v>
                </c:pt>
                <c:pt idx="1">
                  <c:v>0.5099999999999909</c:v>
                </c:pt>
                <c:pt idx="2">
                  <c:v>0.4700000000000273</c:v>
                </c:pt>
                <c:pt idx="3">
                  <c:v>0.4900000000000091</c:v>
                </c:pt>
                <c:pt idx="4">
                  <c:v>0.3199999999999932</c:v>
                </c:pt>
                <c:pt idx="5">
                  <c:v>0.38999999999998636</c:v>
                </c:pt>
                <c:pt idx="6">
                  <c:v>0.38999999999998636</c:v>
                </c:pt>
                <c:pt idx="7">
                  <c:v>0.36000000000001364</c:v>
                </c:pt>
                <c:pt idx="8">
                  <c:v>0.37000000000000455</c:v>
                </c:pt>
                <c:pt idx="9">
                  <c:v>0.3199999999999932</c:v>
                </c:pt>
                <c:pt idx="10">
                  <c:v>0.4300000000000068</c:v>
                </c:pt>
                <c:pt idx="11">
                  <c:v>0.4600000000000364</c:v>
                </c:pt>
                <c:pt idx="12">
                  <c:v>0.4300000000000068</c:v>
                </c:pt>
                <c:pt idx="13">
                  <c:v>0.44999999999998863</c:v>
                </c:pt>
                <c:pt idx="14">
                  <c:v>0.4600000000000364</c:v>
                </c:pt>
                <c:pt idx="15">
                  <c:v>0.5099999999999909</c:v>
                </c:pt>
                <c:pt idx="16">
                  <c:v>0.5900000000000318</c:v>
                </c:pt>
                <c:pt idx="17">
                  <c:v>0.5200000000000387</c:v>
                </c:pt>
                <c:pt idx="18">
                  <c:v>0.5500000000000114</c:v>
                </c:pt>
                <c:pt idx="19">
                  <c:v>0.5200000000000387</c:v>
                </c:pt>
                <c:pt idx="20">
                  <c:v>0.5400000000000205</c:v>
                </c:pt>
                <c:pt idx="21">
                  <c:v>0.6299999999999955</c:v>
                </c:pt>
                <c:pt idx="22">
                  <c:v>0.5400000000000205</c:v>
                </c:pt>
                <c:pt idx="23">
                  <c:v>0.5</c:v>
                </c:pt>
                <c:pt idx="24">
                  <c:v>0.4800000000000182</c:v>
                </c:pt>
                <c:pt idx="25">
                  <c:v>0.4399999999999977</c:v>
                </c:pt>
                <c:pt idx="26">
                  <c:v>0.6000000000000227</c:v>
                </c:pt>
                <c:pt idx="27">
                  <c:v>0.37000000000000455</c:v>
                </c:pt>
                <c:pt idx="28">
                  <c:v>0.36000000000001364</c:v>
                </c:pt>
                <c:pt idx="29">
                  <c:v>0.34000000000003183</c:v>
                </c:pt>
                <c:pt idx="30">
                  <c:v>0.3100000000000023</c:v>
                </c:pt>
                <c:pt idx="31">
                  <c:v>0.2599999999999909</c:v>
                </c:pt>
                <c:pt idx="32">
                  <c:v>0.2300000000000182</c:v>
                </c:pt>
                <c:pt idx="33">
                  <c:v>0.29000000000002046</c:v>
                </c:pt>
                <c:pt idx="34">
                  <c:v>-0.14999999999997726</c:v>
                </c:pt>
                <c:pt idx="35">
                  <c:v>-0.2400000000000091</c:v>
                </c:pt>
                <c:pt idx="36">
                  <c:v>-0.3100000000000023</c:v>
                </c:pt>
                <c:pt idx="37">
                  <c:v>-0.3499999999999659</c:v>
                </c:pt>
                <c:pt idx="38">
                  <c:v>-0.0999999999999659</c:v>
                </c:pt>
                <c:pt idx="39">
                  <c:v>0.040000000000020464</c:v>
                </c:pt>
                <c:pt idx="40">
                  <c:v>0.3199999999999932</c:v>
                </c:pt>
                <c:pt idx="41">
                  <c:v>0.36000000000001364</c:v>
                </c:pt>
                <c:pt idx="42">
                  <c:v>0.37000000000000455</c:v>
                </c:pt>
                <c:pt idx="43">
                  <c:v>0.3199999999999932</c:v>
                </c:pt>
                <c:pt idx="44">
                  <c:v>0.30000000000001137</c:v>
                </c:pt>
                <c:pt idx="45">
                  <c:v>0.4399999999999977</c:v>
                </c:pt>
                <c:pt idx="46">
                  <c:v>0</c:v>
                </c:pt>
                <c:pt idx="47">
                  <c:v>0.6200000000000045</c:v>
                </c:pt>
                <c:pt idx="48">
                  <c:v>0.5900000000000318</c:v>
                </c:pt>
                <c:pt idx="49">
                  <c:v>0</c:v>
                </c:pt>
                <c:pt idx="50">
                  <c:v>0.4200000000000159</c:v>
                </c:pt>
                <c:pt idx="51">
                  <c:v>0.36000000000001364</c:v>
                </c:pt>
                <c:pt idx="52">
                  <c:v>0.4800000000000182</c:v>
                </c:pt>
                <c:pt idx="53">
                  <c:v>0.4800000000000182</c:v>
                </c:pt>
                <c:pt idx="54">
                  <c:v>0.6500000000000341</c:v>
                </c:pt>
                <c:pt idx="55">
                  <c:v>0.5900000000000318</c:v>
                </c:pt>
                <c:pt idx="56">
                  <c:v>0.5400000000000205</c:v>
                </c:pt>
                <c:pt idx="57">
                  <c:v>0.4000000000000341</c:v>
                </c:pt>
                <c:pt idx="58">
                  <c:v>0.4800000000000182</c:v>
                </c:pt>
                <c:pt idx="59">
                  <c:v>0.38999999999998636</c:v>
                </c:pt>
                <c:pt idx="60">
                  <c:v>0.30000000000001137</c:v>
                </c:pt>
                <c:pt idx="61">
                  <c:v>0.3199999999999932</c:v>
                </c:pt>
                <c:pt idx="62">
                  <c:v>0.2599999999999909</c:v>
                </c:pt>
                <c:pt idx="63">
                  <c:v>0.36000000000001364</c:v>
                </c:pt>
                <c:pt idx="64">
                  <c:v>0.5</c:v>
                </c:pt>
              </c:numCache>
            </c:numRef>
          </c:val>
        </c:ser>
        <c:overlap val="100"/>
        <c:gapWidth val="50"/>
        <c:axId val="55979805"/>
        <c:axId val="59324906"/>
      </c:barChart>
      <c:catAx>
        <c:axId val="55979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9324906"/>
        <c:crossesAt val="-1"/>
        <c:auto val="1"/>
        <c:lblOffset val="100"/>
        <c:tickLblSkip val="3"/>
        <c:noMultiLvlLbl val="0"/>
      </c:catAx>
      <c:valAx>
        <c:axId val="59324906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597980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P.21 น้ำแม่ริม 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1175"/>
          <c:w val="0.84475"/>
          <c:h val="0.70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P.21'!$A$9:$A$73</c:f>
              <c:numCache>
                <c:ptCount val="65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</c:numCache>
            </c:numRef>
          </c:cat>
          <c:val>
            <c:numRef>
              <c:f>'Data P.21'!$C$9:$C$73</c:f>
              <c:numCache>
                <c:ptCount val="65"/>
                <c:pt idx="0">
                  <c:v>83</c:v>
                </c:pt>
                <c:pt idx="1">
                  <c:v>70</c:v>
                </c:pt>
                <c:pt idx="2">
                  <c:v>86</c:v>
                </c:pt>
                <c:pt idx="3">
                  <c:v>52</c:v>
                </c:pt>
                <c:pt idx="4">
                  <c:v>48</c:v>
                </c:pt>
                <c:pt idx="5">
                  <c:v>69</c:v>
                </c:pt>
                <c:pt idx="6">
                  <c:v>42</c:v>
                </c:pt>
                <c:pt idx="7">
                  <c:v>60</c:v>
                </c:pt>
                <c:pt idx="8">
                  <c:v>58</c:v>
                </c:pt>
                <c:pt idx="9">
                  <c:v>56</c:v>
                </c:pt>
                <c:pt idx="10">
                  <c:v>60</c:v>
                </c:pt>
                <c:pt idx="11">
                  <c:v>68</c:v>
                </c:pt>
                <c:pt idx="12">
                  <c:v>55</c:v>
                </c:pt>
                <c:pt idx="13">
                  <c:v>67</c:v>
                </c:pt>
                <c:pt idx="14">
                  <c:v>44</c:v>
                </c:pt>
                <c:pt idx="15">
                  <c:v>71</c:v>
                </c:pt>
                <c:pt idx="16">
                  <c:v>65</c:v>
                </c:pt>
                <c:pt idx="17">
                  <c:v>63</c:v>
                </c:pt>
                <c:pt idx="18">
                  <c:v>59</c:v>
                </c:pt>
                <c:pt idx="19">
                  <c:v>71</c:v>
                </c:pt>
                <c:pt idx="20">
                  <c:v>44</c:v>
                </c:pt>
                <c:pt idx="21">
                  <c:v>96</c:v>
                </c:pt>
                <c:pt idx="22">
                  <c:v>36</c:v>
                </c:pt>
                <c:pt idx="23">
                  <c:v>32</c:v>
                </c:pt>
                <c:pt idx="24">
                  <c:v>36</c:v>
                </c:pt>
                <c:pt idx="25">
                  <c:v>36</c:v>
                </c:pt>
                <c:pt idx="26">
                  <c:v>33</c:v>
                </c:pt>
                <c:pt idx="27">
                  <c:v>48</c:v>
                </c:pt>
                <c:pt idx="28">
                  <c:v>44.7</c:v>
                </c:pt>
                <c:pt idx="29">
                  <c:v>42.1</c:v>
                </c:pt>
                <c:pt idx="30">
                  <c:v>28.55</c:v>
                </c:pt>
                <c:pt idx="31">
                  <c:v>56.6</c:v>
                </c:pt>
                <c:pt idx="32">
                  <c:v>50.4</c:v>
                </c:pt>
                <c:pt idx="33">
                  <c:v>60.9</c:v>
                </c:pt>
                <c:pt idx="34">
                  <c:v>49.3</c:v>
                </c:pt>
                <c:pt idx="35">
                  <c:v>24.05</c:v>
                </c:pt>
                <c:pt idx="36">
                  <c:v>43.8</c:v>
                </c:pt>
                <c:pt idx="37">
                  <c:v>23.56</c:v>
                </c:pt>
                <c:pt idx="38">
                  <c:v>26.74</c:v>
                </c:pt>
                <c:pt idx="39">
                  <c:v>33.08</c:v>
                </c:pt>
                <c:pt idx="40">
                  <c:v>54.8</c:v>
                </c:pt>
                <c:pt idx="41">
                  <c:v>54.5</c:v>
                </c:pt>
                <c:pt idx="42">
                  <c:v>38.56</c:v>
                </c:pt>
                <c:pt idx="43">
                  <c:v>37.7</c:v>
                </c:pt>
                <c:pt idx="44">
                  <c:v>32.84</c:v>
                </c:pt>
                <c:pt idx="45">
                  <c:v>42.76</c:v>
                </c:pt>
                <c:pt idx="46">
                  <c:v>25.92</c:v>
                </c:pt>
                <c:pt idx="47">
                  <c:v>46</c:v>
                </c:pt>
                <c:pt idx="48">
                  <c:v>72.76</c:v>
                </c:pt>
                <c:pt idx="49">
                  <c:v>35.77</c:v>
                </c:pt>
                <c:pt idx="50">
                  <c:v>38.84</c:v>
                </c:pt>
                <c:pt idx="51">
                  <c:v>59.56</c:v>
                </c:pt>
                <c:pt idx="52">
                  <c:v>81.55</c:v>
                </c:pt>
                <c:pt idx="53">
                  <c:v>43.6</c:v>
                </c:pt>
                <c:pt idx="54">
                  <c:v>35.48</c:v>
                </c:pt>
                <c:pt idx="55">
                  <c:v>44.96</c:v>
                </c:pt>
                <c:pt idx="56">
                  <c:v>37.7</c:v>
                </c:pt>
                <c:pt idx="57">
                  <c:v>86.8</c:v>
                </c:pt>
                <c:pt idx="58">
                  <c:v>40.28</c:v>
                </c:pt>
                <c:pt idx="59">
                  <c:v>61.44</c:v>
                </c:pt>
                <c:pt idx="60">
                  <c:v>41.7</c:v>
                </c:pt>
                <c:pt idx="61">
                  <c:v>29.6</c:v>
                </c:pt>
                <c:pt idx="62">
                  <c:v>34.74</c:v>
                </c:pt>
                <c:pt idx="63">
                  <c:v>64.94</c:v>
                </c:pt>
                <c:pt idx="64">
                  <c:v>48.08</c:v>
                </c:pt>
              </c:numCache>
            </c:numRef>
          </c:val>
        </c:ser>
        <c:gapWidth val="50"/>
        <c:axId val="62049475"/>
        <c:axId val="26921592"/>
      </c:barChart>
      <c:catAx>
        <c:axId val="6204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6921592"/>
        <c:crosses val="autoZero"/>
        <c:auto val="1"/>
        <c:lblOffset val="100"/>
        <c:tickLblSkip val="3"/>
        <c:noMultiLvlLbl val="0"/>
      </c:catAx>
      <c:valAx>
        <c:axId val="26921592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2049475"/>
        <c:crossesAt val="1"/>
        <c:crossBetween val="between"/>
        <c:dispUnits/>
        <c:majorUnit val="20"/>
        <c:minorUnit val="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P.21 น้ำแม่ริม 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1175"/>
          <c:w val="0.84525"/>
          <c:h val="0.7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21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P.21'!$A$9:$A$73</c:f>
              <c:numCache>
                <c:ptCount val="65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</c:numCache>
            </c:numRef>
          </c:cat>
          <c:val>
            <c:numRef>
              <c:f>'Data P.21'!$I$9:$I$73</c:f>
              <c:numCache>
                <c:ptCount val="65"/>
                <c:pt idx="0">
                  <c:v>0.3</c:v>
                </c:pt>
                <c:pt idx="1">
                  <c:v>0</c:v>
                </c:pt>
                <c:pt idx="2">
                  <c:v>0.2</c:v>
                </c:pt>
                <c:pt idx="3">
                  <c:v>0.06</c:v>
                </c:pt>
                <c:pt idx="4">
                  <c:v>0</c:v>
                </c:pt>
                <c:pt idx="5">
                  <c:v>0.03</c:v>
                </c:pt>
                <c:pt idx="6">
                  <c:v>0.18</c:v>
                </c:pt>
                <c:pt idx="7">
                  <c:v>0.28</c:v>
                </c:pt>
                <c:pt idx="8">
                  <c:v>0.07</c:v>
                </c:pt>
                <c:pt idx="9">
                  <c:v>0.02</c:v>
                </c:pt>
                <c:pt idx="10">
                  <c:v>0.06</c:v>
                </c:pt>
                <c:pt idx="11">
                  <c:v>0.28</c:v>
                </c:pt>
                <c:pt idx="12">
                  <c:v>0.19</c:v>
                </c:pt>
                <c:pt idx="13">
                  <c:v>0.25</c:v>
                </c:pt>
                <c:pt idx="14">
                  <c:v>0.28</c:v>
                </c:pt>
                <c:pt idx="15">
                  <c:v>0.44</c:v>
                </c:pt>
                <c:pt idx="16">
                  <c:v>0.76</c:v>
                </c:pt>
                <c:pt idx="17">
                  <c:v>0.48</c:v>
                </c:pt>
                <c:pt idx="18">
                  <c:v>0.6</c:v>
                </c:pt>
                <c:pt idx="19">
                  <c:v>0.48</c:v>
                </c:pt>
                <c:pt idx="20">
                  <c:v>0.7</c:v>
                </c:pt>
                <c:pt idx="21">
                  <c:v>0.98</c:v>
                </c:pt>
                <c:pt idx="22">
                  <c:v>0.56</c:v>
                </c:pt>
                <c:pt idx="23">
                  <c:v>0.18</c:v>
                </c:pt>
                <c:pt idx="24">
                  <c:v>0.34</c:v>
                </c:pt>
                <c:pt idx="25">
                  <c:v>0.33</c:v>
                </c:pt>
                <c:pt idx="26">
                  <c:v>0.9</c:v>
                </c:pt>
                <c:pt idx="27">
                  <c:v>0.1</c:v>
                </c:pt>
                <c:pt idx="28">
                  <c:v>0.19</c:v>
                </c:pt>
                <c:pt idx="29">
                  <c:v>0.11</c:v>
                </c:pt>
                <c:pt idx="30">
                  <c:v>0.14</c:v>
                </c:pt>
                <c:pt idx="31">
                  <c:v>0.02</c:v>
                </c:pt>
                <c:pt idx="32">
                  <c:v>0.03</c:v>
                </c:pt>
                <c:pt idx="33">
                  <c:v>0.13</c:v>
                </c:pt>
                <c:pt idx="34">
                  <c:v>0.26</c:v>
                </c:pt>
                <c:pt idx="35">
                  <c:v>0.15</c:v>
                </c:pt>
                <c:pt idx="36">
                  <c:v>0</c:v>
                </c:pt>
                <c:pt idx="37">
                  <c:v>0.04</c:v>
                </c:pt>
                <c:pt idx="38">
                  <c:v>0</c:v>
                </c:pt>
                <c:pt idx="39">
                  <c:v>0.01</c:v>
                </c:pt>
                <c:pt idx="40">
                  <c:v>0.02</c:v>
                </c:pt>
                <c:pt idx="41">
                  <c:v>0.12</c:v>
                </c:pt>
                <c:pt idx="42">
                  <c:v>0.08</c:v>
                </c:pt>
                <c:pt idx="43">
                  <c:v>0.02</c:v>
                </c:pt>
                <c:pt idx="44">
                  <c:v>0.02</c:v>
                </c:pt>
                <c:pt idx="45">
                  <c:v>0.19</c:v>
                </c:pt>
                <c:pt idx="46">
                  <c:v>0.131</c:v>
                </c:pt>
                <c:pt idx="47">
                  <c:v>0.034</c:v>
                </c:pt>
                <c:pt idx="48">
                  <c:v>0.225</c:v>
                </c:pt>
                <c:pt idx="49">
                  <c:v>0</c:v>
                </c:pt>
                <c:pt idx="50">
                  <c:v>0.02</c:v>
                </c:pt>
                <c:pt idx="51">
                  <c:v>0.06</c:v>
                </c:pt>
                <c:pt idx="52">
                  <c:v>0.18</c:v>
                </c:pt>
                <c:pt idx="53">
                  <c:v>0.31</c:v>
                </c:pt>
                <c:pt idx="54">
                  <c:v>0.18</c:v>
                </c:pt>
                <c:pt idx="55">
                  <c:v>0.09</c:v>
                </c:pt>
                <c:pt idx="56">
                  <c:v>0.08</c:v>
                </c:pt>
                <c:pt idx="57">
                  <c:v>0.3</c:v>
                </c:pt>
                <c:pt idx="58">
                  <c:v>0.18</c:v>
                </c:pt>
                <c:pt idx="59">
                  <c:v>0.09</c:v>
                </c:pt>
                <c:pt idx="60">
                  <c:v>0.1</c:v>
                </c:pt>
                <c:pt idx="61">
                  <c:v>0.12</c:v>
                </c:pt>
                <c:pt idx="62">
                  <c:v>0</c:v>
                </c:pt>
                <c:pt idx="63">
                  <c:v>0.28</c:v>
                </c:pt>
                <c:pt idx="64">
                  <c:v>0.5</c:v>
                </c:pt>
              </c:numCache>
            </c:numRef>
          </c:val>
        </c:ser>
        <c:gapWidth val="50"/>
        <c:axId val="31604377"/>
        <c:axId val="48818806"/>
      </c:barChart>
      <c:catAx>
        <c:axId val="31604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8818806"/>
        <c:crosses val="autoZero"/>
        <c:auto val="1"/>
        <c:lblOffset val="100"/>
        <c:tickLblSkip val="3"/>
        <c:noMultiLvlLbl val="0"/>
      </c:catAx>
      <c:valAx>
        <c:axId val="48818806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31604377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8"/>
  <sheetViews>
    <sheetView workbookViewId="0" topLeftCell="A64">
      <selection activeCell="W70" sqref="W70"/>
    </sheetView>
  </sheetViews>
  <sheetFormatPr defaultColWidth="9.33203125" defaultRowHeight="21"/>
  <cols>
    <col min="1" max="1" width="4.83203125" style="5" customWidth="1"/>
    <col min="2" max="2" width="7.33203125" style="24" customWidth="1"/>
    <col min="3" max="3" width="8.5" style="24" customWidth="1"/>
    <col min="4" max="4" width="7.66015625" style="115" customWidth="1"/>
    <col min="5" max="5" width="7.33203125" style="5" customWidth="1"/>
    <col min="6" max="6" width="8.5" style="24" customWidth="1"/>
    <col min="7" max="7" width="7.66015625" style="115" customWidth="1"/>
    <col min="8" max="8" width="7.33203125" style="24" customWidth="1"/>
    <col min="9" max="9" width="8.5" style="24" customWidth="1"/>
    <col min="10" max="10" width="7.66015625" style="115" customWidth="1"/>
    <col min="11" max="11" width="7.66015625" style="24" customWidth="1"/>
    <col min="12" max="12" width="8.33203125" style="24" customWidth="1"/>
    <col min="13" max="13" width="7.66015625" style="115" customWidth="1"/>
    <col min="14" max="14" width="8.33203125" style="5" customWidth="1"/>
    <col min="15" max="15" width="6.83203125" style="5" customWidth="1"/>
    <col min="16" max="16384" width="9.33203125" style="5" customWidth="1"/>
  </cols>
  <sheetData>
    <row r="1" spans="1:16" ht="31.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</row>
    <row r="2" spans="1:16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</row>
    <row r="3" spans="1:16" ht="24" customHeight="1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17"/>
      <c r="N3" s="14"/>
      <c r="O3" s="14"/>
      <c r="P3" s="1"/>
    </row>
    <row r="4" spans="1:17" ht="22.5" customHeight="1">
      <c r="A4" s="20" t="s">
        <v>4</v>
      </c>
      <c r="B4" s="21"/>
      <c r="C4" s="21"/>
      <c r="D4" s="15"/>
      <c r="E4" s="14"/>
      <c r="F4" s="14"/>
      <c r="G4" s="15"/>
      <c r="H4" s="14"/>
      <c r="I4" s="22"/>
      <c r="J4" s="23"/>
      <c r="K4" s="18"/>
      <c r="L4" s="18"/>
      <c r="M4" s="17"/>
      <c r="N4" s="14"/>
      <c r="O4" s="14"/>
      <c r="P4" s="1"/>
      <c r="Q4" s="24">
        <v>319.7</v>
      </c>
    </row>
    <row r="5" spans="1:16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1"/>
      <c r="K5" s="29"/>
      <c r="L5" s="29"/>
      <c r="M5" s="30"/>
      <c r="N5" s="32" t="s">
        <v>7</v>
      </c>
      <c r="O5" s="33"/>
      <c r="P5" s="1"/>
    </row>
    <row r="6" spans="1:16" ht="21">
      <c r="A6" s="34" t="s">
        <v>8</v>
      </c>
      <c r="B6" s="35" t="s">
        <v>9</v>
      </c>
      <c r="C6" s="36"/>
      <c r="D6" s="37"/>
      <c r="E6" s="35" t="s">
        <v>10</v>
      </c>
      <c r="F6" s="38"/>
      <c r="G6" s="37"/>
      <c r="H6" s="35" t="s">
        <v>9</v>
      </c>
      <c r="I6" s="38"/>
      <c r="J6" s="37"/>
      <c r="K6" s="35" t="s">
        <v>10</v>
      </c>
      <c r="L6" s="38"/>
      <c r="M6" s="39"/>
      <c r="N6" s="40" t="s">
        <v>1</v>
      </c>
      <c r="O6" s="35"/>
      <c r="P6" s="1"/>
    </row>
    <row r="7" spans="1:41" s="24" customFormat="1" ht="21">
      <c r="A7" s="41" t="s">
        <v>11</v>
      </c>
      <c r="B7" s="42" t="s">
        <v>12</v>
      </c>
      <c r="C7" s="42" t="s">
        <v>13</v>
      </c>
      <c r="D7" s="43" t="s">
        <v>14</v>
      </c>
      <c r="E7" s="44" t="s">
        <v>12</v>
      </c>
      <c r="F7" s="42" t="s">
        <v>13</v>
      </c>
      <c r="G7" s="43" t="s">
        <v>14</v>
      </c>
      <c r="H7" s="42" t="s">
        <v>12</v>
      </c>
      <c r="I7" s="44" t="s">
        <v>13</v>
      </c>
      <c r="J7" s="43" t="s">
        <v>14</v>
      </c>
      <c r="K7" s="45" t="s">
        <v>12</v>
      </c>
      <c r="L7" s="45" t="s">
        <v>13</v>
      </c>
      <c r="M7" s="46" t="s">
        <v>14</v>
      </c>
      <c r="N7" s="45" t="s">
        <v>13</v>
      </c>
      <c r="O7" s="45" t="s">
        <v>15</v>
      </c>
      <c r="P7" s="7"/>
      <c r="AN7" s="47"/>
      <c r="AO7" s="48"/>
    </row>
    <row r="8" spans="1:41" ht="21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2"/>
      <c r="H8" s="50" t="s">
        <v>16</v>
      </c>
      <c r="I8" s="51" t="s">
        <v>17</v>
      </c>
      <c r="J8" s="53"/>
      <c r="K8" s="50" t="s">
        <v>16</v>
      </c>
      <c r="L8" s="51" t="s">
        <v>17</v>
      </c>
      <c r="M8" s="54"/>
      <c r="N8" s="51" t="s">
        <v>18</v>
      </c>
      <c r="O8" s="50" t="s">
        <v>17</v>
      </c>
      <c r="P8" s="1"/>
      <c r="Q8" s="55" t="s">
        <v>19</v>
      </c>
      <c r="R8" s="55" t="s">
        <v>20</v>
      </c>
      <c r="AN8" s="47"/>
      <c r="AO8" s="48"/>
    </row>
    <row r="9" spans="1:41" ht="18" customHeight="1">
      <c r="A9" s="56">
        <v>2497</v>
      </c>
      <c r="B9" s="57">
        <v>322.56</v>
      </c>
      <c r="C9" s="58">
        <v>83</v>
      </c>
      <c r="D9" s="59">
        <v>34574</v>
      </c>
      <c r="E9" s="57">
        <v>322.52</v>
      </c>
      <c r="F9" s="58">
        <v>80</v>
      </c>
      <c r="G9" s="59">
        <v>34616</v>
      </c>
      <c r="H9" s="57">
        <v>320.3</v>
      </c>
      <c r="I9" s="58">
        <v>0.3</v>
      </c>
      <c r="J9" s="59">
        <v>34418</v>
      </c>
      <c r="K9" s="57">
        <v>320.31</v>
      </c>
      <c r="L9" s="58">
        <v>0.35</v>
      </c>
      <c r="M9" s="59">
        <v>34415</v>
      </c>
      <c r="N9" s="60">
        <v>170.02</v>
      </c>
      <c r="O9" s="61">
        <v>5.391283194000001</v>
      </c>
      <c r="P9" s="1"/>
      <c r="Q9" s="24">
        <f aca="true" t="shared" si="0" ref="Q9:Q43">B9-$Q$4</f>
        <v>2.8600000000000136</v>
      </c>
      <c r="R9" s="24">
        <f aca="true" t="shared" si="1" ref="R9:R43">H9-$Q$4</f>
        <v>0.6000000000000227</v>
      </c>
      <c r="AN9" s="47"/>
      <c r="AO9" s="48"/>
    </row>
    <row r="10" spans="1:41" ht="18" customHeight="1">
      <c r="A10" s="62">
        <v>2498</v>
      </c>
      <c r="B10" s="63">
        <v>322.32</v>
      </c>
      <c r="C10" s="64">
        <v>70</v>
      </c>
      <c r="D10" s="65">
        <v>34606</v>
      </c>
      <c r="E10" s="63">
        <v>322.18</v>
      </c>
      <c r="F10" s="64">
        <v>60</v>
      </c>
      <c r="G10" s="65">
        <v>34606</v>
      </c>
      <c r="H10" s="66">
        <v>320.21</v>
      </c>
      <c r="I10" s="67">
        <v>0</v>
      </c>
      <c r="J10" s="68">
        <v>37387</v>
      </c>
      <c r="K10" s="63">
        <v>320.17</v>
      </c>
      <c r="L10" s="64">
        <v>0</v>
      </c>
      <c r="M10" s="65">
        <v>34495</v>
      </c>
      <c r="N10" s="69">
        <v>158.82700000000003</v>
      </c>
      <c r="O10" s="70">
        <v>5.036356521900001</v>
      </c>
      <c r="P10" s="1"/>
      <c r="Q10" s="24">
        <f t="shared" si="0"/>
        <v>2.6200000000000045</v>
      </c>
      <c r="R10" s="24">
        <f t="shared" si="1"/>
        <v>0.5099999999999909</v>
      </c>
      <c r="AN10" s="47"/>
      <c r="AO10" s="48"/>
    </row>
    <row r="11" spans="1:41" ht="18" customHeight="1">
      <c r="A11" s="62">
        <v>2499</v>
      </c>
      <c r="B11" s="63">
        <v>322.69</v>
      </c>
      <c r="C11" s="64">
        <v>86</v>
      </c>
      <c r="D11" s="65">
        <v>34585</v>
      </c>
      <c r="E11" s="63">
        <v>322.62</v>
      </c>
      <c r="F11" s="64">
        <v>82</v>
      </c>
      <c r="G11" s="65">
        <v>34585</v>
      </c>
      <c r="H11" s="63">
        <v>320.17</v>
      </c>
      <c r="I11" s="64">
        <v>0.2</v>
      </c>
      <c r="J11" s="65">
        <v>34502</v>
      </c>
      <c r="K11" s="63">
        <v>320.21</v>
      </c>
      <c r="L11" s="64">
        <v>0.36</v>
      </c>
      <c r="M11" s="65">
        <v>34502</v>
      </c>
      <c r="N11" s="69">
        <v>189.28</v>
      </c>
      <c r="O11" s="70">
        <v>6.002012016000001</v>
      </c>
      <c r="P11" s="1"/>
      <c r="Q11" s="24">
        <f t="shared" si="0"/>
        <v>2.990000000000009</v>
      </c>
      <c r="R11" s="24">
        <f t="shared" si="1"/>
        <v>0.4700000000000273</v>
      </c>
      <c r="AN11" s="47"/>
      <c r="AO11" s="48"/>
    </row>
    <row r="12" spans="1:41" ht="18" customHeight="1">
      <c r="A12" s="62">
        <v>2500</v>
      </c>
      <c r="B12" s="63">
        <v>322.44</v>
      </c>
      <c r="C12" s="64">
        <v>52</v>
      </c>
      <c r="D12" s="65">
        <v>34579</v>
      </c>
      <c r="E12" s="63">
        <v>322.07</v>
      </c>
      <c r="F12" s="64">
        <v>38</v>
      </c>
      <c r="G12" s="65">
        <v>34579</v>
      </c>
      <c r="H12" s="63">
        <v>320.19</v>
      </c>
      <c r="I12" s="64">
        <v>0.06</v>
      </c>
      <c r="J12" s="65">
        <v>34418</v>
      </c>
      <c r="K12" s="63">
        <v>320.19</v>
      </c>
      <c r="L12" s="64">
        <v>0.06</v>
      </c>
      <c r="M12" s="65">
        <v>34418</v>
      </c>
      <c r="N12" s="69">
        <v>70.55</v>
      </c>
      <c r="O12" s="70">
        <v>2.237119335000001</v>
      </c>
      <c r="P12" s="1"/>
      <c r="Q12" s="24">
        <f t="shared" si="0"/>
        <v>2.740000000000009</v>
      </c>
      <c r="R12" s="24">
        <f t="shared" si="1"/>
        <v>0.4900000000000091</v>
      </c>
      <c r="AN12" s="47"/>
      <c r="AO12" s="48"/>
    </row>
    <row r="13" spans="1:41" ht="18" customHeight="1">
      <c r="A13" s="62">
        <v>2501</v>
      </c>
      <c r="B13" s="63">
        <v>322.34</v>
      </c>
      <c r="C13" s="64">
        <v>48</v>
      </c>
      <c r="D13" s="65">
        <v>34579</v>
      </c>
      <c r="E13" s="63">
        <v>322.1</v>
      </c>
      <c r="F13" s="64">
        <v>38</v>
      </c>
      <c r="G13" s="65">
        <v>34601</v>
      </c>
      <c r="H13" s="63">
        <v>320.02</v>
      </c>
      <c r="I13" s="64">
        <v>0</v>
      </c>
      <c r="J13" s="65">
        <v>34403</v>
      </c>
      <c r="K13" s="63">
        <v>320.03</v>
      </c>
      <c r="L13" s="64">
        <v>0</v>
      </c>
      <c r="M13" s="65">
        <v>34396</v>
      </c>
      <c r="N13" s="69">
        <v>72.88</v>
      </c>
      <c r="O13" s="70">
        <v>2.311002936</v>
      </c>
      <c r="P13" s="1"/>
      <c r="Q13" s="24">
        <f t="shared" si="0"/>
        <v>2.6399999999999864</v>
      </c>
      <c r="R13" s="24">
        <f t="shared" si="1"/>
        <v>0.3199999999999932</v>
      </c>
      <c r="AN13" s="47"/>
      <c r="AO13" s="48"/>
    </row>
    <row r="14" spans="1:41" ht="18" customHeight="1">
      <c r="A14" s="62">
        <v>2502</v>
      </c>
      <c r="B14" s="63">
        <v>322.49</v>
      </c>
      <c r="C14" s="64">
        <v>69</v>
      </c>
      <c r="D14" s="65">
        <v>34604</v>
      </c>
      <c r="E14" s="63">
        <v>322.41</v>
      </c>
      <c r="F14" s="64">
        <v>63</v>
      </c>
      <c r="G14" s="65">
        <v>34604</v>
      </c>
      <c r="H14" s="66">
        <v>320.09</v>
      </c>
      <c r="I14" s="67">
        <v>0.03</v>
      </c>
      <c r="J14" s="68">
        <v>37359</v>
      </c>
      <c r="K14" s="63">
        <v>320.09</v>
      </c>
      <c r="L14" s="64">
        <v>0.03</v>
      </c>
      <c r="M14" s="65">
        <v>34437</v>
      </c>
      <c r="N14" s="69">
        <v>123.95</v>
      </c>
      <c r="O14" s="70">
        <v>3.930417315</v>
      </c>
      <c r="P14" s="1"/>
      <c r="Q14" s="24">
        <f t="shared" si="0"/>
        <v>2.7900000000000205</v>
      </c>
      <c r="R14" s="24">
        <f t="shared" si="1"/>
        <v>0.38999999999998636</v>
      </c>
      <c r="AN14" s="47"/>
      <c r="AO14" s="48"/>
    </row>
    <row r="15" spans="1:41" ht="18" customHeight="1">
      <c r="A15" s="62">
        <v>2503</v>
      </c>
      <c r="B15" s="63">
        <v>322.29</v>
      </c>
      <c r="C15" s="64">
        <v>42</v>
      </c>
      <c r="D15" s="65">
        <v>34578</v>
      </c>
      <c r="E15" s="63">
        <v>322.15</v>
      </c>
      <c r="F15" s="64">
        <v>37</v>
      </c>
      <c r="G15" s="65">
        <v>34602</v>
      </c>
      <c r="H15" s="63">
        <v>320.09</v>
      </c>
      <c r="I15" s="64">
        <v>0.18</v>
      </c>
      <c r="J15" s="65">
        <v>34430</v>
      </c>
      <c r="K15" s="63">
        <v>320.09</v>
      </c>
      <c r="L15" s="64">
        <v>0.18</v>
      </c>
      <c r="M15" s="65">
        <v>34430</v>
      </c>
      <c r="N15" s="69">
        <v>104.49</v>
      </c>
      <c r="O15" s="70">
        <v>3.313346553</v>
      </c>
      <c r="P15" s="1"/>
      <c r="Q15" s="24">
        <f t="shared" si="0"/>
        <v>2.590000000000032</v>
      </c>
      <c r="R15" s="24">
        <f t="shared" si="1"/>
        <v>0.38999999999998636</v>
      </c>
      <c r="AN15" s="47"/>
      <c r="AO15" s="48"/>
    </row>
    <row r="16" spans="1:41" ht="18" customHeight="1">
      <c r="A16" s="62">
        <v>2504</v>
      </c>
      <c r="B16" s="63">
        <v>322.34</v>
      </c>
      <c r="C16" s="64">
        <v>60</v>
      </c>
      <c r="D16" s="65">
        <v>34596</v>
      </c>
      <c r="E16" s="63">
        <v>322.25</v>
      </c>
      <c r="F16" s="64">
        <v>52</v>
      </c>
      <c r="G16" s="65">
        <v>34606</v>
      </c>
      <c r="H16" s="66">
        <v>320.06</v>
      </c>
      <c r="I16" s="67">
        <v>0.28</v>
      </c>
      <c r="J16" s="68">
        <v>37363</v>
      </c>
      <c r="K16" s="63">
        <v>320.08</v>
      </c>
      <c r="L16" s="64">
        <v>0.34</v>
      </c>
      <c r="M16" s="65">
        <v>34430</v>
      </c>
      <c r="N16" s="69">
        <v>169.43</v>
      </c>
      <c r="O16" s="70">
        <v>5.372574471000001</v>
      </c>
      <c r="P16" s="1"/>
      <c r="Q16" s="24">
        <f t="shared" si="0"/>
        <v>2.6399999999999864</v>
      </c>
      <c r="R16" s="24">
        <f t="shared" si="1"/>
        <v>0.36000000000001364</v>
      </c>
      <c r="AN16" s="47"/>
      <c r="AO16" s="48"/>
    </row>
    <row r="17" spans="1:41" ht="18" customHeight="1">
      <c r="A17" s="62">
        <v>2505</v>
      </c>
      <c r="B17" s="63">
        <v>322.32</v>
      </c>
      <c r="C17" s="64">
        <v>58</v>
      </c>
      <c r="D17" s="65">
        <v>34608</v>
      </c>
      <c r="E17" s="63">
        <v>322.29</v>
      </c>
      <c r="F17" s="64">
        <v>55</v>
      </c>
      <c r="G17" s="65">
        <v>34608</v>
      </c>
      <c r="H17" s="63">
        <v>320.07</v>
      </c>
      <c r="I17" s="64">
        <v>0.07</v>
      </c>
      <c r="J17" s="65">
        <v>34519</v>
      </c>
      <c r="K17" s="63">
        <v>320.08</v>
      </c>
      <c r="L17" s="64">
        <v>0.08</v>
      </c>
      <c r="M17" s="65">
        <v>34519</v>
      </c>
      <c r="N17" s="69">
        <v>81.78</v>
      </c>
      <c r="O17" s="70">
        <v>2.5932192659999997</v>
      </c>
      <c r="P17" s="1"/>
      <c r="Q17" s="24">
        <f t="shared" si="0"/>
        <v>2.6200000000000045</v>
      </c>
      <c r="R17" s="24">
        <f t="shared" si="1"/>
        <v>0.37000000000000455</v>
      </c>
      <c r="AN17" s="47"/>
      <c r="AO17" s="48"/>
    </row>
    <row r="18" spans="1:41" ht="18" customHeight="1">
      <c r="A18" s="62">
        <v>2506</v>
      </c>
      <c r="B18" s="63">
        <v>322.36</v>
      </c>
      <c r="C18" s="64">
        <v>56</v>
      </c>
      <c r="D18" s="65">
        <v>34569</v>
      </c>
      <c r="E18" s="63">
        <v>322.29</v>
      </c>
      <c r="F18" s="64">
        <v>52</v>
      </c>
      <c r="G18" s="65">
        <v>34636</v>
      </c>
      <c r="H18" s="66">
        <v>320.02</v>
      </c>
      <c r="I18" s="67">
        <v>0.02</v>
      </c>
      <c r="J18" s="68">
        <v>37405</v>
      </c>
      <c r="K18" s="63">
        <v>320.01</v>
      </c>
      <c r="L18" s="64">
        <v>0.01</v>
      </c>
      <c r="M18" s="65">
        <v>34483</v>
      </c>
      <c r="N18" s="69">
        <v>127.43</v>
      </c>
      <c r="O18" s="70">
        <v>4.040767070999999</v>
      </c>
      <c r="P18" s="1"/>
      <c r="Q18" s="24">
        <f t="shared" si="0"/>
        <v>2.660000000000025</v>
      </c>
      <c r="R18" s="24">
        <f t="shared" si="1"/>
        <v>0.3199999999999932</v>
      </c>
      <c r="AN18" s="47"/>
      <c r="AO18" s="48"/>
    </row>
    <row r="19" spans="1:41" ht="18" customHeight="1">
      <c r="A19" s="62">
        <v>2507</v>
      </c>
      <c r="B19" s="63">
        <v>322.34</v>
      </c>
      <c r="C19" s="64">
        <v>60</v>
      </c>
      <c r="D19" s="65">
        <v>34612</v>
      </c>
      <c r="E19" s="63">
        <v>322.3</v>
      </c>
      <c r="F19" s="64">
        <v>56</v>
      </c>
      <c r="G19" s="65">
        <v>34612</v>
      </c>
      <c r="H19" s="66">
        <v>320.13</v>
      </c>
      <c r="I19" s="67">
        <v>0.06</v>
      </c>
      <c r="J19" s="68">
        <v>37364</v>
      </c>
      <c r="K19" s="63">
        <v>320.2</v>
      </c>
      <c r="L19" s="64">
        <v>0.4</v>
      </c>
      <c r="M19" s="65">
        <v>34448</v>
      </c>
      <c r="N19" s="69">
        <v>180.67</v>
      </c>
      <c r="O19" s="70">
        <v>5.728991498999999</v>
      </c>
      <c r="P19" s="1"/>
      <c r="Q19" s="24">
        <f t="shared" si="0"/>
        <v>2.6399999999999864</v>
      </c>
      <c r="R19" s="24">
        <f t="shared" si="1"/>
        <v>0.4300000000000068</v>
      </c>
      <c r="AN19" s="47"/>
      <c r="AO19" s="48"/>
    </row>
    <row r="20" spans="1:41" ht="18" customHeight="1">
      <c r="A20" s="62">
        <v>2508</v>
      </c>
      <c r="B20" s="63">
        <v>322.43</v>
      </c>
      <c r="C20" s="64">
        <v>68</v>
      </c>
      <c r="D20" s="65">
        <v>34635</v>
      </c>
      <c r="E20" s="63">
        <v>322.39</v>
      </c>
      <c r="F20" s="64">
        <v>64</v>
      </c>
      <c r="G20" s="65">
        <v>34635</v>
      </c>
      <c r="H20" s="63">
        <v>320.16</v>
      </c>
      <c r="I20" s="64">
        <v>0.28</v>
      </c>
      <c r="J20" s="65">
        <v>34417</v>
      </c>
      <c r="K20" s="63">
        <v>320.16</v>
      </c>
      <c r="L20" s="64">
        <v>0.28</v>
      </c>
      <c r="M20" s="65">
        <v>34417</v>
      </c>
      <c r="N20" s="69">
        <v>118.2</v>
      </c>
      <c r="O20" s="70">
        <v>3.74808654</v>
      </c>
      <c r="P20" s="1"/>
      <c r="Q20" s="24">
        <f t="shared" si="0"/>
        <v>2.730000000000018</v>
      </c>
      <c r="R20" s="24">
        <f t="shared" si="1"/>
        <v>0.4600000000000364</v>
      </c>
      <c r="AN20" s="47"/>
      <c r="AO20" s="48"/>
    </row>
    <row r="21" spans="1:41" ht="18" customHeight="1">
      <c r="A21" s="62">
        <v>2509</v>
      </c>
      <c r="B21" s="63">
        <v>322.35</v>
      </c>
      <c r="C21" s="64">
        <v>55</v>
      </c>
      <c r="D21" s="65">
        <v>34636</v>
      </c>
      <c r="E21" s="63">
        <v>322.02</v>
      </c>
      <c r="F21" s="64">
        <v>41</v>
      </c>
      <c r="G21" s="65">
        <v>34576</v>
      </c>
      <c r="H21" s="63">
        <v>320.13</v>
      </c>
      <c r="I21" s="64">
        <v>0.19</v>
      </c>
      <c r="J21" s="65">
        <v>34450</v>
      </c>
      <c r="K21" s="63">
        <v>320.13</v>
      </c>
      <c r="L21" s="64">
        <v>0.19</v>
      </c>
      <c r="M21" s="65">
        <v>34450</v>
      </c>
      <c r="N21" s="69">
        <v>129.46</v>
      </c>
      <c r="O21" s="70">
        <v>4.105137762</v>
      </c>
      <c r="P21" s="1"/>
      <c r="Q21" s="24">
        <f t="shared" si="0"/>
        <v>2.650000000000034</v>
      </c>
      <c r="R21" s="24">
        <f t="shared" si="1"/>
        <v>0.4300000000000068</v>
      </c>
      <c r="AN21" s="47"/>
      <c r="AO21" s="48"/>
    </row>
    <row r="22" spans="1:41" ht="18" customHeight="1">
      <c r="A22" s="62">
        <v>2510</v>
      </c>
      <c r="B22" s="63">
        <v>322.42</v>
      </c>
      <c r="C22" s="64">
        <v>67</v>
      </c>
      <c r="D22" s="65">
        <v>34574</v>
      </c>
      <c r="E22" s="63">
        <v>322.3</v>
      </c>
      <c r="F22" s="64">
        <v>56</v>
      </c>
      <c r="G22" s="65">
        <v>34574</v>
      </c>
      <c r="H22" s="66">
        <v>320.15</v>
      </c>
      <c r="I22" s="67">
        <v>0.25</v>
      </c>
      <c r="J22" s="68">
        <v>37419</v>
      </c>
      <c r="K22" s="63">
        <v>320.18</v>
      </c>
      <c r="L22" s="64">
        <v>0.34</v>
      </c>
      <c r="M22" s="65">
        <v>34424</v>
      </c>
      <c r="N22" s="69">
        <v>162.85</v>
      </c>
      <c r="O22" s="70">
        <v>5.163924645</v>
      </c>
      <c r="P22" s="1"/>
      <c r="Q22" s="24">
        <f t="shared" si="0"/>
        <v>2.7200000000000273</v>
      </c>
      <c r="R22" s="24">
        <f t="shared" si="1"/>
        <v>0.44999999999998863</v>
      </c>
      <c r="AN22" s="47"/>
      <c r="AO22" s="48"/>
    </row>
    <row r="23" spans="1:41" ht="18" customHeight="1">
      <c r="A23" s="62">
        <v>2511</v>
      </c>
      <c r="B23" s="63">
        <v>322.11</v>
      </c>
      <c r="C23" s="64">
        <v>44</v>
      </c>
      <c r="D23" s="65">
        <v>34554</v>
      </c>
      <c r="E23" s="63">
        <v>321.96</v>
      </c>
      <c r="F23" s="64">
        <v>38</v>
      </c>
      <c r="G23" s="65">
        <v>34619</v>
      </c>
      <c r="H23" s="63">
        <v>320.16</v>
      </c>
      <c r="I23" s="64">
        <v>0.28</v>
      </c>
      <c r="J23" s="65">
        <v>34426</v>
      </c>
      <c r="K23" s="63">
        <v>320.17</v>
      </c>
      <c r="L23" s="64">
        <v>0.31</v>
      </c>
      <c r="M23" s="65">
        <v>34426</v>
      </c>
      <c r="N23" s="69">
        <v>136.31</v>
      </c>
      <c r="O23" s="70">
        <v>4.322349207</v>
      </c>
      <c r="P23" s="1"/>
      <c r="Q23" s="24">
        <f t="shared" si="0"/>
        <v>2.410000000000025</v>
      </c>
      <c r="R23" s="24">
        <f t="shared" si="1"/>
        <v>0.4600000000000364</v>
      </c>
      <c r="AN23" s="47"/>
      <c r="AO23" s="48"/>
    </row>
    <row r="24" spans="1:41" ht="18" customHeight="1">
      <c r="A24" s="62">
        <v>2512</v>
      </c>
      <c r="B24" s="63">
        <v>322.47</v>
      </c>
      <c r="C24" s="64">
        <v>71</v>
      </c>
      <c r="D24" s="65">
        <v>34568</v>
      </c>
      <c r="E24" s="63">
        <v>322.42</v>
      </c>
      <c r="F24" s="64">
        <v>67</v>
      </c>
      <c r="G24" s="65">
        <v>34568</v>
      </c>
      <c r="H24" s="63">
        <v>320.21</v>
      </c>
      <c r="I24" s="64">
        <v>0.44</v>
      </c>
      <c r="J24" s="65">
        <v>34448</v>
      </c>
      <c r="K24" s="63">
        <v>320.21</v>
      </c>
      <c r="L24" s="64">
        <v>0.44</v>
      </c>
      <c r="M24" s="65">
        <v>34447</v>
      </c>
      <c r="N24" s="69">
        <v>186.36</v>
      </c>
      <c r="O24" s="70">
        <v>5.909419692</v>
      </c>
      <c r="P24" s="1"/>
      <c r="Q24" s="24">
        <f t="shared" si="0"/>
        <v>2.7700000000000387</v>
      </c>
      <c r="R24" s="24">
        <f t="shared" si="1"/>
        <v>0.5099999999999909</v>
      </c>
      <c r="AN24" s="47"/>
      <c r="AO24" s="48"/>
    </row>
    <row r="25" spans="1:41" ht="18" customHeight="1">
      <c r="A25" s="62">
        <v>2513</v>
      </c>
      <c r="B25" s="63">
        <v>322.56</v>
      </c>
      <c r="C25" s="64">
        <v>65</v>
      </c>
      <c r="D25" s="65">
        <v>34567</v>
      </c>
      <c r="E25" s="63">
        <v>322.41</v>
      </c>
      <c r="F25" s="64">
        <v>58</v>
      </c>
      <c r="G25" s="65">
        <v>34567</v>
      </c>
      <c r="H25" s="63">
        <v>320.29</v>
      </c>
      <c r="I25" s="64">
        <v>0.76</v>
      </c>
      <c r="J25" s="65">
        <v>34416</v>
      </c>
      <c r="K25" s="63">
        <v>320.32</v>
      </c>
      <c r="L25" s="64">
        <v>0.92</v>
      </c>
      <c r="M25" s="65">
        <v>34417</v>
      </c>
      <c r="N25" s="69">
        <v>258.63</v>
      </c>
      <c r="O25" s="70">
        <v>8.201079711</v>
      </c>
      <c r="P25" s="1"/>
      <c r="Q25" s="24">
        <f t="shared" si="0"/>
        <v>2.8600000000000136</v>
      </c>
      <c r="R25" s="24">
        <f t="shared" si="1"/>
        <v>0.5900000000000318</v>
      </c>
      <c r="AN25" s="47"/>
      <c r="AO25" s="48"/>
    </row>
    <row r="26" spans="1:41" ht="18" customHeight="1">
      <c r="A26" s="62">
        <v>2514</v>
      </c>
      <c r="B26" s="63">
        <v>322.51</v>
      </c>
      <c r="C26" s="64">
        <v>63</v>
      </c>
      <c r="D26" s="65">
        <v>34575</v>
      </c>
      <c r="E26" s="63">
        <v>322.33</v>
      </c>
      <c r="F26" s="64">
        <v>54</v>
      </c>
      <c r="G26" s="65">
        <v>34575</v>
      </c>
      <c r="H26" s="63">
        <v>320.22</v>
      </c>
      <c r="I26" s="64">
        <v>0.48</v>
      </c>
      <c r="J26" s="65">
        <v>34429</v>
      </c>
      <c r="K26" s="63">
        <v>320.24</v>
      </c>
      <c r="L26" s="64">
        <v>0.56</v>
      </c>
      <c r="M26" s="65">
        <v>34429</v>
      </c>
      <c r="N26" s="69">
        <v>257.26</v>
      </c>
      <c r="O26" s="70">
        <v>8.157637422</v>
      </c>
      <c r="P26" s="1"/>
      <c r="Q26" s="24">
        <f t="shared" si="0"/>
        <v>2.8100000000000023</v>
      </c>
      <c r="R26" s="24">
        <f t="shared" si="1"/>
        <v>0.5200000000000387</v>
      </c>
      <c r="AN26" s="47"/>
      <c r="AO26" s="48"/>
    </row>
    <row r="27" spans="1:41" ht="18" customHeight="1">
      <c r="A27" s="62">
        <v>2515</v>
      </c>
      <c r="B27" s="63">
        <v>322.42</v>
      </c>
      <c r="C27" s="64">
        <v>59</v>
      </c>
      <c r="D27" s="65">
        <v>34572</v>
      </c>
      <c r="E27" s="63">
        <v>322.26</v>
      </c>
      <c r="F27" s="64">
        <v>51</v>
      </c>
      <c r="G27" s="65">
        <v>34572</v>
      </c>
      <c r="H27" s="63">
        <v>320.25</v>
      </c>
      <c r="I27" s="64">
        <v>0.6</v>
      </c>
      <c r="J27" s="65">
        <v>34418</v>
      </c>
      <c r="K27" s="63">
        <v>320.26</v>
      </c>
      <c r="L27" s="64">
        <v>0.64</v>
      </c>
      <c r="M27" s="65">
        <v>34418</v>
      </c>
      <c r="N27" s="69">
        <v>153.48</v>
      </c>
      <c r="O27" s="70">
        <v>4.8668047560000005</v>
      </c>
      <c r="P27" s="1"/>
      <c r="Q27" s="24">
        <f t="shared" si="0"/>
        <v>2.7200000000000273</v>
      </c>
      <c r="R27" s="24">
        <f t="shared" si="1"/>
        <v>0.5500000000000114</v>
      </c>
      <c r="AN27" s="47"/>
      <c r="AO27" s="48"/>
    </row>
    <row r="28" spans="1:41" ht="18" customHeight="1">
      <c r="A28" s="62">
        <v>2516</v>
      </c>
      <c r="B28" s="63">
        <v>322.68</v>
      </c>
      <c r="C28" s="64">
        <v>71</v>
      </c>
      <c r="D28" s="65">
        <v>34570</v>
      </c>
      <c r="E28" s="63">
        <v>322.52</v>
      </c>
      <c r="F28" s="64">
        <v>63</v>
      </c>
      <c r="G28" s="65">
        <v>34597</v>
      </c>
      <c r="H28" s="63">
        <v>320.22</v>
      </c>
      <c r="I28" s="64">
        <v>0.48</v>
      </c>
      <c r="J28" s="65">
        <v>34394</v>
      </c>
      <c r="K28" s="63">
        <v>320.23</v>
      </c>
      <c r="L28" s="64">
        <v>0.52</v>
      </c>
      <c r="M28" s="65">
        <v>34455</v>
      </c>
      <c r="N28" s="69">
        <v>280.83</v>
      </c>
      <c r="O28" s="70">
        <v>8.905035051</v>
      </c>
      <c r="P28" s="1"/>
      <c r="Q28" s="24">
        <f t="shared" si="0"/>
        <v>2.980000000000018</v>
      </c>
      <c r="R28" s="24">
        <f t="shared" si="1"/>
        <v>0.5200000000000387</v>
      </c>
      <c r="AN28" s="47"/>
      <c r="AO28" s="48"/>
    </row>
    <row r="29" spans="1:41" ht="18" customHeight="1">
      <c r="A29" s="62">
        <v>2517</v>
      </c>
      <c r="B29" s="63">
        <v>322.34</v>
      </c>
      <c r="C29" s="64">
        <v>44</v>
      </c>
      <c r="D29" s="65">
        <v>34590</v>
      </c>
      <c r="E29" s="63">
        <v>332.21</v>
      </c>
      <c r="F29" s="64">
        <v>39</v>
      </c>
      <c r="G29" s="65">
        <v>34590</v>
      </c>
      <c r="H29" s="63">
        <v>320.24</v>
      </c>
      <c r="I29" s="64">
        <v>0.7</v>
      </c>
      <c r="J29" s="65">
        <v>34446</v>
      </c>
      <c r="K29" s="63">
        <v>320.25</v>
      </c>
      <c r="L29" s="64">
        <v>0.75</v>
      </c>
      <c r="M29" s="65">
        <v>34446</v>
      </c>
      <c r="N29" s="69">
        <v>254.85</v>
      </c>
      <c r="O29" s="70">
        <v>8.081217045</v>
      </c>
      <c r="P29" s="1"/>
      <c r="Q29" s="24">
        <f t="shared" si="0"/>
        <v>2.6399999999999864</v>
      </c>
      <c r="R29" s="24">
        <f t="shared" si="1"/>
        <v>0.5400000000000205</v>
      </c>
      <c r="AN29" s="47"/>
      <c r="AO29" s="71"/>
    </row>
    <row r="30" spans="1:41" ht="18" customHeight="1">
      <c r="A30" s="62">
        <v>2518</v>
      </c>
      <c r="B30" s="63">
        <v>323.13</v>
      </c>
      <c r="C30" s="72">
        <v>96</v>
      </c>
      <c r="D30" s="65">
        <v>34599</v>
      </c>
      <c r="E30" s="63">
        <v>322.44</v>
      </c>
      <c r="F30" s="64">
        <v>56</v>
      </c>
      <c r="G30" s="65">
        <v>34600</v>
      </c>
      <c r="H30" s="63">
        <v>320.33</v>
      </c>
      <c r="I30" s="64">
        <v>0.98</v>
      </c>
      <c r="J30" s="65">
        <v>34406</v>
      </c>
      <c r="K30" s="63">
        <v>320.33</v>
      </c>
      <c r="L30" s="64">
        <v>0.98</v>
      </c>
      <c r="M30" s="65">
        <v>34406</v>
      </c>
      <c r="N30" s="69">
        <v>277.03</v>
      </c>
      <c r="O30" s="70">
        <v>8.784538190999998</v>
      </c>
      <c r="P30" s="1"/>
      <c r="Q30" s="24">
        <f t="shared" si="0"/>
        <v>3.430000000000007</v>
      </c>
      <c r="R30" s="24">
        <f t="shared" si="1"/>
        <v>0.6299999999999955</v>
      </c>
      <c r="AN30" s="47"/>
      <c r="AO30" s="48"/>
    </row>
    <row r="31" spans="1:41" ht="18" customHeight="1">
      <c r="A31" s="62">
        <v>2519</v>
      </c>
      <c r="B31" s="63">
        <v>322.6</v>
      </c>
      <c r="C31" s="64">
        <v>36</v>
      </c>
      <c r="D31" s="65">
        <v>34577</v>
      </c>
      <c r="E31" s="63">
        <v>322.29</v>
      </c>
      <c r="F31" s="64">
        <v>29</v>
      </c>
      <c r="G31" s="65">
        <v>34577</v>
      </c>
      <c r="H31" s="63">
        <v>320.24</v>
      </c>
      <c r="I31" s="64">
        <v>0.56</v>
      </c>
      <c r="J31" s="65">
        <v>34443</v>
      </c>
      <c r="K31" s="63">
        <v>320.25</v>
      </c>
      <c r="L31" s="64">
        <v>0.6</v>
      </c>
      <c r="M31" s="65">
        <v>34519</v>
      </c>
      <c r="N31" s="73" t="s">
        <v>21</v>
      </c>
      <c r="O31" s="74" t="s">
        <v>21</v>
      </c>
      <c r="P31" s="1"/>
      <c r="Q31" s="24">
        <f t="shared" si="0"/>
        <v>2.900000000000034</v>
      </c>
      <c r="R31" s="24">
        <f t="shared" si="1"/>
        <v>0.5400000000000205</v>
      </c>
      <c r="AN31" s="47"/>
      <c r="AO31" s="48"/>
    </row>
    <row r="32" spans="1:41" ht="18" customHeight="1">
      <c r="A32" s="62">
        <v>2520</v>
      </c>
      <c r="B32" s="63">
        <v>322.41</v>
      </c>
      <c r="C32" s="64">
        <v>32</v>
      </c>
      <c r="D32" s="65">
        <v>34592</v>
      </c>
      <c r="E32" s="63">
        <v>322.31</v>
      </c>
      <c r="F32" s="64">
        <v>29</v>
      </c>
      <c r="G32" s="65">
        <v>34600</v>
      </c>
      <c r="H32" s="63">
        <v>320.2</v>
      </c>
      <c r="I32" s="64">
        <v>0.18</v>
      </c>
      <c r="J32" s="65">
        <v>34419</v>
      </c>
      <c r="K32" s="63">
        <v>320.21</v>
      </c>
      <c r="L32" s="64">
        <v>0.21</v>
      </c>
      <c r="M32" s="65">
        <v>34418</v>
      </c>
      <c r="N32" s="69">
        <v>146.9</v>
      </c>
      <c r="O32" s="70">
        <v>4.65815493</v>
      </c>
      <c r="P32" s="1"/>
      <c r="Q32" s="24">
        <f t="shared" si="0"/>
        <v>2.7100000000000364</v>
      </c>
      <c r="R32" s="24">
        <f t="shared" si="1"/>
        <v>0.5</v>
      </c>
      <c r="AN32" s="47"/>
      <c r="AO32" s="48"/>
    </row>
    <row r="33" spans="1:41" ht="18" customHeight="1">
      <c r="A33" s="62">
        <v>2521</v>
      </c>
      <c r="B33" s="63">
        <v>322.31</v>
      </c>
      <c r="C33" s="64">
        <v>36</v>
      </c>
      <c r="D33" s="65">
        <v>34561</v>
      </c>
      <c r="E33" s="63">
        <v>322.27</v>
      </c>
      <c r="F33" s="64">
        <v>35</v>
      </c>
      <c r="G33" s="65">
        <v>34560</v>
      </c>
      <c r="H33" s="66">
        <v>320.18</v>
      </c>
      <c r="I33" s="67">
        <v>0.34</v>
      </c>
      <c r="J33" s="68">
        <v>37336</v>
      </c>
      <c r="K33" s="63">
        <v>320.17</v>
      </c>
      <c r="L33" s="64">
        <v>0.31</v>
      </c>
      <c r="M33" s="65">
        <v>34414</v>
      </c>
      <c r="N33" s="69">
        <v>144.97</v>
      </c>
      <c r="O33" s="70">
        <v>4.596955209</v>
      </c>
      <c r="P33" s="1"/>
      <c r="Q33" s="24">
        <f t="shared" si="0"/>
        <v>2.6100000000000136</v>
      </c>
      <c r="R33" s="24">
        <f t="shared" si="1"/>
        <v>0.4800000000000182</v>
      </c>
      <c r="AN33" s="47"/>
      <c r="AO33" s="48"/>
    </row>
    <row r="34" spans="1:41" ht="18" customHeight="1">
      <c r="A34" s="62">
        <v>2522</v>
      </c>
      <c r="B34" s="63">
        <v>322.37</v>
      </c>
      <c r="C34" s="64">
        <v>36</v>
      </c>
      <c r="D34" s="65">
        <v>34617</v>
      </c>
      <c r="E34" s="63">
        <v>322.27</v>
      </c>
      <c r="F34" s="64">
        <v>32.6</v>
      </c>
      <c r="G34" s="65">
        <v>34617</v>
      </c>
      <c r="H34" s="66">
        <v>320.14</v>
      </c>
      <c r="I34" s="67">
        <v>0.33</v>
      </c>
      <c r="J34" s="68">
        <v>37357</v>
      </c>
      <c r="K34" s="63">
        <v>320.35</v>
      </c>
      <c r="L34" s="64">
        <v>0.35</v>
      </c>
      <c r="M34" s="65">
        <v>34435</v>
      </c>
      <c r="N34" s="69">
        <v>107.9</v>
      </c>
      <c r="O34" s="70">
        <v>3.4214766300000004</v>
      </c>
      <c r="P34" s="1"/>
      <c r="Q34" s="24">
        <f t="shared" si="0"/>
        <v>2.670000000000016</v>
      </c>
      <c r="R34" s="24">
        <f t="shared" si="1"/>
        <v>0.4399999999999977</v>
      </c>
      <c r="AN34" s="47"/>
      <c r="AO34" s="48"/>
    </row>
    <row r="35" spans="1:41" ht="18" customHeight="1">
      <c r="A35" s="62">
        <v>2523</v>
      </c>
      <c r="B35" s="63">
        <v>322.28</v>
      </c>
      <c r="C35" s="64">
        <v>33</v>
      </c>
      <c r="D35" s="65">
        <v>34580</v>
      </c>
      <c r="E35" s="63">
        <v>322.36</v>
      </c>
      <c r="F35" s="64">
        <v>35</v>
      </c>
      <c r="G35" s="65">
        <v>34546</v>
      </c>
      <c r="H35" s="66">
        <v>320.3</v>
      </c>
      <c r="I35" s="67">
        <v>0.9</v>
      </c>
      <c r="J35" s="68">
        <v>37336</v>
      </c>
      <c r="K35" s="63">
        <v>320.1</v>
      </c>
      <c r="L35" s="64">
        <v>0.2</v>
      </c>
      <c r="M35" s="65">
        <v>34416</v>
      </c>
      <c r="N35" s="69">
        <v>123.03</v>
      </c>
      <c r="O35" s="70">
        <v>3.901244390999999</v>
      </c>
      <c r="P35" s="1"/>
      <c r="Q35" s="24">
        <f t="shared" si="0"/>
        <v>2.579999999999984</v>
      </c>
      <c r="R35" s="24">
        <f t="shared" si="1"/>
        <v>0.6000000000000227</v>
      </c>
      <c r="AN35" s="47"/>
      <c r="AO35" s="48"/>
    </row>
    <row r="36" spans="1:41" ht="18" customHeight="1">
      <c r="A36" s="62">
        <v>2524</v>
      </c>
      <c r="B36" s="63">
        <v>322.66</v>
      </c>
      <c r="C36" s="64">
        <v>48</v>
      </c>
      <c r="D36" s="65">
        <v>34578</v>
      </c>
      <c r="E36" s="63">
        <v>322.08</v>
      </c>
      <c r="F36" s="64">
        <v>29.6</v>
      </c>
      <c r="G36" s="65">
        <v>34567</v>
      </c>
      <c r="H36" s="63">
        <v>320.07</v>
      </c>
      <c r="I36" s="64">
        <v>0.1</v>
      </c>
      <c r="J36" s="65">
        <v>34430</v>
      </c>
      <c r="K36" s="63">
        <v>320.07</v>
      </c>
      <c r="L36" s="64">
        <v>0.1</v>
      </c>
      <c r="M36" s="65">
        <v>34432</v>
      </c>
      <c r="N36" s="69">
        <v>154.06900000000002</v>
      </c>
      <c r="O36" s="70">
        <v>4.885481769300001</v>
      </c>
      <c r="P36" s="1"/>
      <c r="Q36" s="24">
        <f t="shared" si="0"/>
        <v>2.9600000000000364</v>
      </c>
      <c r="R36" s="24">
        <f t="shared" si="1"/>
        <v>0.37000000000000455</v>
      </c>
      <c r="AN36" s="47"/>
      <c r="AO36" s="48"/>
    </row>
    <row r="37" spans="1:41" ht="18" customHeight="1">
      <c r="A37" s="62">
        <v>2525</v>
      </c>
      <c r="B37" s="63">
        <v>322.24</v>
      </c>
      <c r="C37" s="64">
        <v>44.7</v>
      </c>
      <c r="D37" s="65">
        <v>34607</v>
      </c>
      <c r="E37" s="63">
        <v>322.21</v>
      </c>
      <c r="F37" s="64">
        <v>43</v>
      </c>
      <c r="G37" s="65">
        <v>34607</v>
      </c>
      <c r="H37" s="63">
        <v>320.06</v>
      </c>
      <c r="I37" s="64">
        <v>0.19</v>
      </c>
      <c r="J37" s="65">
        <v>34422</v>
      </c>
      <c r="K37" s="63">
        <v>320.07</v>
      </c>
      <c r="L37" s="64">
        <v>0.21</v>
      </c>
      <c r="M37" s="65">
        <v>34421</v>
      </c>
      <c r="N37" s="69">
        <v>139.51</v>
      </c>
      <c r="O37" s="70">
        <v>4.423820247</v>
      </c>
      <c r="P37" s="1"/>
      <c r="Q37" s="24">
        <f t="shared" si="0"/>
        <v>2.5400000000000205</v>
      </c>
      <c r="R37" s="24">
        <f t="shared" si="1"/>
        <v>0.36000000000001364</v>
      </c>
      <c r="AN37" s="47"/>
      <c r="AO37" s="48"/>
    </row>
    <row r="38" spans="1:41" ht="18" customHeight="1">
      <c r="A38" s="62">
        <v>2526</v>
      </c>
      <c r="B38" s="63">
        <v>322.38</v>
      </c>
      <c r="C38" s="64">
        <v>42.1</v>
      </c>
      <c r="D38" s="65">
        <v>34581</v>
      </c>
      <c r="E38" s="63">
        <v>322.31</v>
      </c>
      <c r="F38" s="64">
        <v>39</v>
      </c>
      <c r="G38" s="65">
        <v>34652</v>
      </c>
      <c r="H38" s="63">
        <v>320.04</v>
      </c>
      <c r="I38" s="64">
        <v>0.11</v>
      </c>
      <c r="J38" s="65">
        <v>34430</v>
      </c>
      <c r="K38" s="63">
        <v>320.04</v>
      </c>
      <c r="L38" s="64">
        <v>0.11</v>
      </c>
      <c r="M38" s="65">
        <v>34430</v>
      </c>
      <c r="N38" s="69">
        <v>131.47</v>
      </c>
      <c r="O38" s="70">
        <v>4.168874259000001</v>
      </c>
      <c r="P38" s="1"/>
      <c r="Q38" s="24">
        <f t="shared" si="0"/>
        <v>2.680000000000007</v>
      </c>
      <c r="R38" s="24">
        <f t="shared" si="1"/>
        <v>0.34000000000003183</v>
      </c>
      <c r="AN38" s="47"/>
      <c r="AO38" s="48"/>
    </row>
    <row r="39" spans="1:41" ht="18" customHeight="1">
      <c r="A39" s="62">
        <v>2527</v>
      </c>
      <c r="B39" s="63">
        <v>322.23</v>
      </c>
      <c r="C39" s="64">
        <v>28.55</v>
      </c>
      <c r="D39" s="65">
        <v>34579</v>
      </c>
      <c r="E39" s="63">
        <v>322.19</v>
      </c>
      <c r="F39" s="64">
        <v>27.67</v>
      </c>
      <c r="G39" s="65">
        <v>34579</v>
      </c>
      <c r="H39" s="63">
        <v>320.01</v>
      </c>
      <c r="I39" s="64">
        <v>0.14</v>
      </c>
      <c r="J39" s="65">
        <v>34422</v>
      </c>
      <c r="K39" s="63">
        <v>320.02</v>
      </c>
      <c r="L39" s="64">
        <v>0.15</v>
      </c>
      <c r="M39" s="65">
        <v>34422</v>
      </c>
      <c r="N39" s="69">
        <v>124.51</v>
      </c>
      <c r="O39" s="70">
        <v>3.9481747470000004</v>
      </c>
      <c r="P39" s="1"/>
      <c r="Q39" s="24">
        <f t="shared" si="0"/>
        <v>2.5300000000000296</v>
      </c>
      <c r="R39" s="24">
        <f t="shared" si="1"/>
        <v>0.3100000000000023</v>
      </c>
      <c r="AN39" s="47"/>
      <c r="AO39" s="48"/>
    </row>
    <row r="40" spans="1:41" ht="18" customHeight="1">
      <c r="A40" s="62">
        <v>2528</v>
      </c>
      <c r="B40" s="63">
        <v>322.5</v>
      </c>
      <c r="C40" s="64">
        <v>56.6</v>
      </c>
      <c r="D40" s="65">
        <v>34590</v>
      </c>
      <c r="E40" s="63">
        <v>322.46</v>
      </c>
      <c r="F40" s="64">
        <v>54.5</v>
      </c>
      <c r="G40" s="65">
        <v>34590</v>
      </c>
      <c r="H40" s="63">
        <v>319.96</v>
      </c>
      <c r="I40" s="64">
        <v>0.02</v>
      </c>
      <c r="J40" s="65">
        <v>34420</v>
      </c>
      <c r="K40" s="63">
        <v>319.97</v>
      </c>
      <c r="L40" s="64">
        <v>0.05</v>
      </c>
      <c r="M40" s="65">
        <v>34420</v>
      </c>
      <c r="N40" s="69">
        <v>125.148</v>
      </c>
      <c r="O40" s="70">
        <v>3.9684055356</v>
      </c>
      <c r="P40" s="1"/>
      <c r="Q40" s="24">
        <f t="shared" si="0"/>
        <v>2.8000000000000114</v>
      </c>
      <c r="R40" s="24">
        <f t="shared" si="1"/>
        <v>0.2599999999999909</v>
      </c>
      <c r="AN40" s="47"/>
      <c r="AO40" s="48"/>
    </row>
    <row r="41" spans="1:41" ht="18" customHeight="1">
      <c r="A41" s="62">
        <v>2529</v>
      </c>
      <c r="B41" s="63">
        <v>322.49</v>
      </c>
      <c r="C41" s="64">
        <v>50.4</v>
      </c>
      <c r="D41" s="65">
        <v>34585</v>
      </c>
      <c r="E41" s="63">
        <v>322.47</v>
      </c>
      <c r="F41" s="64">
        <v>49.5</v>
      </c>
      <c r="G41" s="65">
        <v>34585</v>
      </c>
      <c r="H41" s="63">
        <v>319.93</v>
      </c>
      <c r="I41" s="64">
        <v>0.03</v>
      </c>
      <c r="J41" s="65">
        <v>34428</v>
      </c>
      <c r="K41" s="63">
        <v>319.94</v>
      </c>
      <c r="L41" s="64">
        <v>0.04</v>
      </c>
      <c r="M41" s="65">
        <v>34428</v>
      </c>
      <c r="N41" s="69">
        <v>135.1</v>
      </c>
      <c r="O41" s="70">
        <v>4.2839804699999995</v>
      </c>
      <c r="P41" s="1"/>
      <c r="Q41" s="24">
        <f t="shared" si="0"/>
        <v>2.7900000000000205</v>
      </c>
      <c r="R41" s="24">
        <f t="shared" si="1"/>
        <v>0.2300000000000182</v>
      </c>
      <c r="AN41" s="47"/>
      <c r="AO41" s="48"/>
    </row>
    <row r="42" spans="1:41" ht="18" customHeight="1">
      <c r="A42" s="62">
        <v>2530</v>
      </c>
      <c r="B42" s="63">
        <v>322.69</v>
      </c>
      <c r="C42" s="64">
        <v>60.9</v>
      </c>
      <c r="D42" s="65">
        <v>34571</v>
      </c>
      <c r="E42" s="63">
        <v>322.55</v>
      </c>
      <c r="F42" s="64">
        <v>54.05</v>
      </c>
      <c r="G42" s="65">
        <v>34571</v>
      </c>
      <c r="H42" s="66">
        <v>319.99</v>
      </c>
      <c r="I42" s="67">
        <v>0.13</v>
      </c>
      <c r="J42" s="68">
        <v>37318</v>
      </c>
      <c r="K42" s="63">
        <v>320</v>
      </c>
      <c r="L42" s="64">
        <v>0.14</v>
      </c>
      <c r="M42" s="65">
        <v>34396</v>
      </c>
      <c r="N42" s="69">
        <v>106.88</v>
      </c>
      <c r="O42" s="70">
        <v>3.3891327360000005</v>
      </c>
      <c r="P42" s="1"/>
      <c r="Q42" s="24">
        <f t="shared" si="0"/>
        <v>2.990000000000009</v>
      </c>
      <c r="R42" s="24">
        <f t="shared" si="1"/>
        <v>0.29000000000002046</v>
      </c>
      <c r="AN42" s="47"/>
      <c r="AO42" s="48"/>
    </row>
    <row r="43" spans="1:41" ht="18" customHeight="1">
      <c r="A43" s="75">
        <v>2531</v>
      </c>
      <c r="B43" s="76">
        <v>322.53</v>
      </c>
      <c r="C43" s="77">
        <v>49.3</v>
      </c>
      <c r="D43" s="78">
        <v>34492</v>
      </c>
      <c r="E43" s="76">
        <v>322.44</v>
      </c>
      <c r="F43" s="77">
        <v>45.04</v>
      </c>
      <c r="G43" s="78">
        <v>34492</v>
      </c>
      <c r="H43" s="76">
        <v>319.55</v>
      </c>
      <c r="I43" s="77">
        <v>0.26</v>
      </c>
      <c r="J43" s="78">
        <v>34420</v>
      </c>
      <c r="K43" s="76">
        <v>319.58</v>
      </c>
      <c r="L43" s="77">
        <v>0.3</v>
      </c>
      <c r="M43" s="78">
        <v>34420</v>
      </c>
      <c r="N43" s="79">
        <v>177.62</v>
      </c>
      <c r="O43" s="80">
        <v>5.632276914</v>
      </c>
      <c r="P43" s="1"/>
      <c r="Q43" s="24">
        <f t="shared" si="0"/>
        <v>2.829999999999984</v>
      </c>
      <c r="R43" s="24">
        <f t="shared" si="1"/>
        <v>-0.14999999999997726</v>
      </c>
      <c r="AN43" s="47"/>
      <c r="AO43" s="48"/>
    </row>
    <row r="44" spans="1:41" ht="18" customHeight="1">
      <c r="A44" s="56">
        <v>2532</v>
      </c>
      <c r="B44" s="57">
        <v>321.65</v>
      </c>
      <c r="C44" s="58">
        <v>24.05</v>
      </c>
      <c r="D44" s="81">
        <v>34587</v>
      </c>
      <c r="E44" s="57">
        <v>321.44</v>
      </c>
      <c r="F44" s="58">
        <v>19.8</v>
      </c>
      <c r="G44" s="59">
        <v>34587</v>
      </c>
      <c r="H44" s="57">
        <v>319.46</v>
      </c>
      <c r="I44" s="58">
        <v>0.15</v>
      </c>
      <c r="J44" s="82">
        <v>37358</v>
      </c>
      <c r="K44" s="57">
        <v>319.47</v>
      </c>
      <c r="L44" s="58">
        <v>0.17</v>
      </c>
      <c r="M44" s="59">
        <v>34437</v>
      </c>
      <c r="N44" s="69">
        <v>114.66</v>
      </c>
      <c r="O44" s="70">
        <v>3.635834202</v>
      </c>
      <c r="P44" s="1"/>
      <c r="Q44" s="24">
        <f aca="true" t="shared" si="2" ref="Q44:Q71">B44-$Q$4</f>
        <v>1.9499999999999886</v>
      </c>
      <c r="R44" s="24">
        <f aca="true" t="shared" si="3" ref="R44:R57">H44-$Q$4</f>
        <v>-0.2400000000000091</v>
      </c>
      <c r="AN44" s="47"/>
      <c r="AO44" s="48"/>
    </row>
    <row r="45" spans="1:41" ht="18" customHeight="1">
      <c r="A45" s="62">
        <v>2533</v>
      </c>
      <c r="B45" s="63">
        <v>322.4</v>
      </c>
      <c r="C45" s="64">
        <v>43.8</v>
      </c>
      <c r="D45" s="83">
        <v>34576</v>
      </c>
      <c r="E45" s="63">
        <v>322.03</v>
      </c>
      <c r="F45" s="64">
        <v>32.54</v>
      </c>
      <c r="G45" s="65">
        <v>34577</v>
      </c>
      <c r="H45" s="63">
        <v>319.39</v>
      </c>
      <c r="I45" s="64">
        <v>0</v>
      </c>
      <c r="J45" s="65">
        <v>34419</v>
      </c>
      <c r="K45" s="63">
        <v>319.39</v>
      </c>
      <c r="L45" s="64">
        <v>0</v>
      </c>
      <c r="M45" s="65">
        <v>34419</v>
      </c>
      <c r="N45" s="69">
        <v>93.81</v>
      </c>
      <c r="O45" s="70">
        <v>2.974686957</v>
      </c>
      <c r="P45" s="1"/>
      <c r="Q45" s="24">
        <f t="shared" si="2"/>
        <v>2.6999999999999886</v>
      </c>
      <c r="R45" s="24">
        <f t="shared" si="3"/>
        <v>-0.3100000000000023</v>
      </c>
      <c r="AN45" s="47"/>
      <c r="AO45" s="48"/>
    </row>
    <row r="46" spans="1:41" ht="18" customHeight="1">
      <c r="A46" s="62">
        <v>2534</v>
      </c>
      <c r="B46" s="63">
        <v>321.28</v>
      </c>
      <c r="C46" s="64">
        <v>23.56</v>
      </c>
      <c r="D46" s="83">
        <v>34586</v>
      </c>
      <c r="E46" s="63">
        <v>321.19</v>
      </c>
      <c r="F46" s="64">
        <v>20.26</v>
      </c>
      <c r="G46" s="65">
        <v>34586</v>
      </c>
      <c r="H46" s="63">
        <v>319.35</v>
      </c>
      <c r="I46" s="64">
        <v>0.04</v>
      </c>
      <c r="J46" s="65">
        <v>34400</v>
      </c>
      <c r="K46" s="63">
        <v>319.63</v>
      </c>
      <c r="L46" s="64">
        <v>0.02</v>
      </c>
      <c r="M46" s="65">
        <v>34422</v>
      </c>
      <c r="N46" s="69">
        <v>61.12</v>
      </c>
      <c r="O46" s="70">
        <v>1.93</v>
      </c>
      <c r="P46" s="1"/>
      <c r="Q46" s="24">
        <f t="shared" si="2"/>
        <v>1.579999999999984</v>
      </c>
      <c r="R46" s="84">
        <f t="shared" si="3"/>
        <v>-0.3499999999999659</v>
      </c>
      <c r="AN46" s="47"/>
      <c r="AO46" s="48"/>
    </row>
    <row r="47" spans="1:41" ht="18" customHeight="1">
      <c r="A47" s="62">
        <v>2535</v>
      </c>
      <c r="B47" s="63">
        <v>322.07</v>
      </c>
      <c r="C47" s="64">
        <v>26.74</v>
      </c>
      <c r="D47" s="83">
        <v>34547</v>
      </c>
      <c r="E47" s="63">
        <v>321.85</v>
      </c>
      <c r="F47" s="64">
        <v>22.2</v>
      </c>
      <c r="G47" s="65">
        <v>34547</v>
      </c>
      <c r="H47" s="63">
        <v>319.6</v>
      </c>
      <c r="I47" s="64">
        <v>0</v>
      </c>
      <c r="J47" s="65">
        <v>34462</v>
      </c>
      <c r="K47" s="63">
        <v>319.6</v>
      </c>
      <c r="L47" s="64">
        <v>0</v>
      </c>
      <c r="M47" s="65">
        <v>34462</v>
      </c>
      <c r="N47" s="69">
        <v>67.76</v>
      </c>
      <c r="O47" s="70">
        <v>2.15</v>
      </c>
      <c r="P47" s="1"/>
      <c r="Q47" s="24">
        <f t="shared" si="2"/>
        <v>2.3700000000000045</v>
      </c>
      <c r="R47" s="24">
        <f t="shared" si="3"/>
        <v>-0.0999999999999659</v>
      </c>
      <c r="AN47" s="47"/>
      <c r="AO47" s="85"/>
    </row>
    <row r="48" spans="1:41" ht="18" customHeight="1">
      <c r="A48" s="62">
        <v>2536</v>
      </c>
      <c r="B48" s="63">
        <v>322.47</v>
      </c>
      <c r="C48" s="64">
        <v>33.08</v>
      </c>
      <c r="D48" s="83">
        <v>34609</v>
      </c>
      <c r="E48" s="63">
        <v>322.41</v>
      </c>
      <c r="F48" s="64">
        <v>31.64</v>
      </c>
      <c r="G48" s="65">
        <v>34609</v>
      </c>
      <c r="H48" s="63">
        <v>319.74</v>
      </c>
      <c r="I48" s="64">
        <v>0.01</v>
      </c>
      <c r="J48" s="65">
        <v>34444</v>
      </c>
      <c r="K48" s="63">
        <v>319.74</v>
      </c>
      <c r="L48" s="64">
        <v>0.01</v>
      </c>
      <c r="M48" s="65">
        <v>34444</v>
      </c>
      <c r="N48" s="69">
        <v>64.8</v>
      </c>
      <c r="O48" s="70">
        <v>2.05</v>
      </c>
      <c r="P48" s="1"/>
      <c r="Q48" s="24">
        <f t="shared" si="2"/>
        <v>2.7700000000000387</v>
      </c>
      <c r="R48" s="24">
        <f t="shared" si="3"/>
        <v>0.040000000000020464</v>
      </c>
      <c r="AN48" s="47"/>
      <c r="AO48" s="48"/>
    </row>
    <row r="49" spans="1:41" ht="18" customHeight="1">
      <c r="A49" s="62">
        <v>2537</v>
      </c>
      <c r="B49" s="63">
        <v>323.5</v>
      </c>
      <c r="C49" s="64">
        <v>54.8</v>
      </c>
      <c r="D49" s="83">
        <v>34958</v>
      </c>
      <c r="E49" s="63">
        <v>323.18</v>
      </c>
      <c r="F49" s="64">
        <v>47.12</v>
      </c>
      <c r="G49" s="65">
        <v>34958</v>
      </c>
      <c r="H49" s="63">
        <v>320.02</v>
      </c>
      <c r="I49" s="64">
        <v>0.02</v>
      </c>
      <c r="J49" s="65">
        <v>34780</v>
      </c>
      <c r="K49" s="63">
        <v>320.02</v>
      </c>
      <c r="L49" s="64">
        <v>0.02</v>
      </c>
      <c r="M49" s="65">
        <v>34780</v>
      </c>
      <c r="N49" s="69">
        <v>181.25</v>
      </c>
      <c r="O49" s="70">
        <v>5.75</v>
      </c>
      <c r="P49" s="1"/>
      <c r="Q49" s="24">
        <f t="shared" si="2"/>
        <v>3.8000000000000114</v>
      </c>
      <c r="R49" s="24">
        <f t="shared" si="3"/>
        <v>0.3199999999999932</v>
      </c>
      <c r="AN49" s="47"/>
      <c r="AO49" s="48"/>
    </row>
    <row r="50" spans="1:41" ht="18" customHeight="1">
      <c r="A50" s="62">
        <v>2538</v>
      </c>
      <c r="B50" s="63">
        <v>323.09</v>
      </c>
      <c r="C50" s="64">
        <v>54.5</v>
      </c>
      <c r="D50" s="83">
        <v>35644</v>
      </c>
      <c r="E50" s="63">
        <v>322.97</v>
      </c>
      <c r="F50" s="64">
        <v>50.96</v>
      </c>
      <c r="G50" s="65">
        <v>35644</v>
      </c>
      <c r="H50" s="63">
        <v>320.06</v>
      </c>
      <c r="I50" s="64">
        <v>0.12</v>
      </c>
      <c r="J50" s="65">
        <v>36253</v>
      </c>
      <c r="K50" s="63">
        <v>320.1</v>
      </c>
      <c r="L50" s="64">
        <v>0.12</v>
      </c>
      <c r="M50" s="65">
        <v>35523</v>
      </c>
      <c r="N50" s="69">
        <v>189.982</v>
      </c>
      <c r="O50" s="70">
        <v>6.01</v>
      </c>
      <c r="P50" s="1"/>
      <c r="Q50" s="24">
        <f t="shared" si="2"/>
        <v>3.3899999999999864</v>
      </c>
      <c r="R50" s="24">
        <f t="shared" si="3"/>
        <v>0.36000000000001364</v>
      </c>
      <c r="AN50" s="47"/>
      <c r="AO50" s="48"/>
    </row>
    <row r="51" spans="1:41" ht="18" customHeight="1">
      <c r="A51" s="62">
        <v>2539</v>
      </c>
      <c r="B51" s="63">
        <v>322.46</v>
      </c>
      <c r="C51" s="64">
        <v>38.56</v>
      </c>
      <c r="D51" s="83">
        <v>36407</v>
      </c>
      <c r="E51" s="63">
        <v>322.41</v>
      </c>
      <c r="F51" s="64">
        <v>36.8</v>
      </c>
      <c r="G51" s="65">
        <v>36407</v>
      </c>
      <c r="H51" s="63">
        <v>320.07</v>
      </c>
      <c r="I51" s="64">
        <v>0.08</v>
      </c>
      <c r="J51" s="65">
        <v>36246</v>
      </c>
      <c r="K51" s="63">
        <v>320.08</v>
      </c>
      <c r="L51" s="64">
        <v>0.08</v>
      </c>
      <c r="M51" s="65">
        <v>36246</v>
      </c>
      <c r="N51" s="69">
        <v>127.52</v>
      </c>
      <c r="O51" s="70">
        <v>4.04</v>
      </c>
      <c r="P51" s="1"/>
      <c r="Q51" s="24">
        <f t="shared" si="2"/>
        <v>2.759999999999991</v>
      </c>
      <c r="R51" s="24">
        <f t="shared" si="3"/>
        <v>0.37000000000000455</v>
      </c>
      <c r="AN51" s="47"/>
      <c r="AO51" s="48"/>
    </row>
    <row r="52" spans="1:41" ht="18" customHeight="1">
      <c r="A52" s="62">
        <v>2540</v>
      </c>
      <c r="B52" s="63">
        <v>322.73</v>
      </c>
      <c r="C52" s="64">
        <v>37.7</v>
      </c>
      <c r="D52" s="83">
        <v>36441</v>
      </c>
      <c r="E52" s="63">
        <v>322.66</v>
      </c>
      <c r="F52" s="64">
        <v>35.68</v>
      </c>
      <c r="G52" s="65">
        <v>36441</v>
      </c>
      <c r="H52" s="63">
        <v>320.02</v>
      </c>
      <c r="I52" s="64">
        <v>0.02</v>
      </c>
      <c r="J52" s="65">
        <v>37334</v>
      </c>
      <c r="K52" s="63">
        <v>320.02</v>
      </c>
      <c r="L52" s="64">
        <v>0.01</v>
      </c>
      <c r="M52" s="65">
        <v>36239</v>
      </c>
      <c r="N52" s="69">
        <v>70.362</v>
      </c>
      <c r="O52" s="70">
        <v>2.23</v>
      </c>
      <c r="P52" s="1"/>
      <c r="Q52" s="24">
        <f t="shared" si="2"/>
        <v>3.0300000000000296</v>
      </c>
      <c r="R52" s="24">
        <f t="shared" si="3"/>
        <v>0.3199999999999932</v>
      </c>
      <c r="AN52" s="47"/>
      <c r="AO52" s="48"/>
    </row>
    <row r="53" spans="1:41" ht="18" customHeight="1">
      <c r="A53" s="62">
        <v>2541</v>
      </c>
      <c r="B53" s="63">
        <v>322.64</v>
      </c>
      <c r="C53" s="64">
        <v>32.84</v>
      </c>
      <c r="D53" s="83">
        <v>36411</v>
      </c>
      <c r="E53" s="63">
        <v>322.56</v>
      </c>
      <c r="F53" s="64">
        <v>31.16</v>
      </c>
      <c r="G53" s="65">
        <v>36411</v>
      </c>
      <c r="H53" s="63">
        <v>320</v>
      </c>
      <c r="I53" s="64">
        <v>0.02</v>
      </c>
      <c r="J53" s="65">
        <v>36290</v>
      </c>
      <c r="K53" s="63">
        <v>320</v>
      </c>
      <c r="L53" s="64">
        <v>0.02</v>
      </c>
      <c r="M53" s="65">
        <v>36292</v>
      </c>
      <c r="N53" s="69">
        <v>41.473</v>
      </c>
      <c r="O53" s="70">
        <v>1.32</v>
      </c>
      <c r="P53" s="1"/>
      <c r="Q53" s="24">
        <f t="shared" si="2"/>
        <v>2.9399999999999977</v>
      </c>
      <c r="R53" s="24">
        <f t="shared" si="3"/>
        <v>0.30000000000001137</v>
      </c>
      <c r="AN53" s="47"/>
      <c r="AO53" s="48"/>
    </row>
    <row r="54" spans="1:41" ht="18" customHeight="1">
      <c r="A54" s="62">
        <v>2542</v>
      </c>
      <c r="B54" s="63">
        <v>322.92</v>
      </c>
      <c r="C54" s="64">
        <v>42.76</v>
      </c>
      <c r="D54" s="83">
        <v>37131</v>
      </c>
      <c r="E54" s="63">
        <v>322.66</v>
      </c>
      <c r="F54" s="64">
        <v>34.68</v>
      </c>
      <c r="G54" s="65">
        <v>37132</v>
      </c>
      <c r="H54" s="63">
        <v>320.14</v>
      </c>
      <c r="I54" s="86">
        <v>0.19</v>
      </c>
      <c r="J54" s="65">
        <v>36995</v>
      </c>
      <c r="K54" s="63">
        <v>320.15</v>
      </c>
      <c r="L54" s="64">
        <v>0.19</v>
      </c>
      <c r="M54" s="65">
        <v>36984</v>
      </c>
      <c r="N54" s="69">
        <v>120.17</v>
      </c>
      <c r="O54" s="70">
        <v>3.8</v>
      </c>
      <c r="P54" s="1"/>
      <c r="Q54" s="24">
        <f t="shared" si="2"/>
        <v>3.2200000000000273</v>
      </c>
      <c r="R54" s="24">
        <f t="shared" si="3"/>
        <v>0.4399999999999977</v>
      </c>
      <c r="AN54" s="47"/>
      <c r="AO54" s="87"/>
    </row>
    <row r="55" spans="1:41" ht="18" customHeight="1">
      <c r="A55" s="62">
        <v>2543</v>
      </c>
      <c r="B55" s="63">
        <f>319.7+2.96</f>
        <v>322.65999999999997</v>
      </c>
      <c r="C55" s="64">
        <v>25.92</v>
      </c>
      <c r="D55" s="83">
        <v>37028</v>
      </c>
      <c r="E55" s="63">
        <f>319.7+2.94</f>
        <v>322.64</v>
      </c>
      <c r="F55" s="64">
        <v>25.48</v>
      </c>
      <c r="G55" s="65">
        <v>37028</v>
      </c>
      <c r="H55" s="63">
        <v>319.7</v>
      </c>
      <c r="I55" s="64">
        <v>0.131</v>
      </c>
      <c r="J55" s="65">
        <v>36991</v>
      </c>
      <c r="K55" s="63">
        <v>320.38</v>
      </c>
      <c r="L55" s="64">
        <v>0.1444</v>
      </c>
      <c r="M55" s="65">
        <v>36989</v>
      </c>
      <c r="N55" s="69">
        <v>119.71038</v>
      </c>
      <c r="O55" s="70">
        <v>8.51</v>
      </c>
      <c r="P55" s="1"/>
      <c r="Q55" s="24">
        <f t="shared" si="2"/>
        <v>2.9599999999999795</v>
      </c>
      <c r="R55" s="24">
        <f t="shared" si="3"/>
        <v>0</v>
      </c>
      <c r="AN55" s="47"/>
      <c r="AO55" s="88"/>
    </row>
    <row r="56" spans="1:18" ht="18" customHeight="1">
      <c r="A56" s="62">
        <v>2544</v>
      </c>
      <c r="B56" s="63">
        <v>323.42</v>
      </c>
      <c r="C56" s="64">
        <v>46</v>
      </c>
      <c r="D56" s="83">
        <v>37480</v>
      </c>
      <c r="E56" s="63">
        <v>323.08</v>
      </c>
      <c r="F56" s="64">
        <v>37.84</v>
      </c>
      <c r="G56" s="65">
        <v>37460</v>
      </c>
      <c r="H56" s="63">
        <v>320.32</v>
      </c>
      <c r="I56" s="64">
        <v>0.034</v>
      </c>
      <c r="J56" s="65">
        <v>37374</v>
      </c>
      <c r="K56" s="63">
        <v>320.33</v>
      </c>
      <c r="L56" s="64">
        <v>0.22</v>
      </c>
      <c r="M56" s="65">
        <v>37374</v>
      </c>
      <c r="N56" s="69">
        <v>120.3</v>
      </c>
      <c r="O56" s="70">
        <v>3.81</v>
      </c>
      <c r="P56" s="1"/>
      <c r="Q56" s="24">
        <f t="shared" si="2"/>
        <v>3.7200000000000273</v>
      </c>
      <c r="R56" s="24">
        <f t="shared" si="3"/>
        <v>0.6200000000000045</v>
      </c>
    </row>
    <row r="57" spans="1:18" ht="18" customHeight="1">
      <c r="A57" s="62">
        <v>2545</v>
      </c>
      <c r="B57" s="89">
        <v>323.98</v>
      </c>
      <c r="C57" s="64">
        <v>72.76</v>
      </c>
      <c r="D57" s="83">
        <v>36410</v>
      </c>
      <c r="E57" s="63">
        <v>323.93</v>
      </c>
      <c r="F57" s="64">
        <v>71.16</v>
      </c>
      <c r="G57" s="65">
        <v>36410</v>
      </c>
      <c r="H57" s="63">
        <v>320.29</v>
      </c>
      <c r="I57" s="64">
        <v>0.225</v>
      </c>
      <c r="J57" s="65">
        <v>36245</v>
      </c>
      <c r="K57" s="63">
        <v>320.31</v>
      </c>
      <c r="L57" s="64">
        <v>0.29</v>
      </c>
      <c r="M57" s="65">
        <v>36245</v>
      </c>
      <c r="N57" s="90">
        <v>209.35</v>
      </c>
      <c r="O57" s="91">
        <f>+N57*0.0317097</f>
        <v>6.638425695</v>
      </c>
      <c r="P57" s="1"/>
      <c r="Q57" s="24">
        <f t="shared" si="2"/>
        <v>4.28000000000003</v>
      </c>
      <c r="R57" s="24">
        <f t="shared" si="3"/>
        <v>0.5900000000000318</v>
      </c>
    </row>
    <row r="58" spans="1:18" ht="18" customHeight="1">
      <c r="A58" s="62">
        <v>2546</v>
      </c>
      <c r="B58" s="63">
        <v>322.97</v>
      </c>
      <c r="C58" s="64">
        <v>35.77</v>
      </c>
      <c r="D58" s="83">
        <v>38242</v>
      </c>
      <c r="E58" s="63">
        <v>322.77</v>
      </c>
      <c r="F58" s="64">
        <v>31.6</v>
      </c>
      <c r="G58" s="65">
        <v>38242</v>
      </c>
      <c r="H58" s="92" t="s">
        <v>22</v>
      </c>
      <c r="I58" s="93" t="s">
        <v>22</v>
      </c>
      <c r="J58" s="94" t="s">
        <v>22</v>
      </c>
      <c r="K58" s="63">
        <v>320.16</v>
      </c>
      <c r="L58" s="64">
        <v>0</v>
      </c>
      <c r="M58" s="65">
        <v>38046</v>
      </c>
      <c r="N58" s="69">
        <v>80.112</v>
      </c>
      <c r="O58" s="70">
        <v>2.53</v>
      </c>
      <c r="P58" s="1"/>
      <c r="Q58" s="24">
        <f t="shared" si="2"/>
        <v>3.2700000000000387</v>
      </c>
      <c r="R58" s="95" t="s">
        <v>22</v>
      </c>
    </row>
    <row r="59" spans="1:18" ht="18" customHeight="1">
      <c r="A59" s="62">
        <v>2547</v>
      </c>
      <c r="B59" s="63">
        <v>323.08</v>
      </c>
      <c r="C59" s="64">
        <v>38.84</v>
      </c>
      <c r="D59" s="83">
        <v>38252</v>
      </c>
      <c r="E59" s="63">
        <v>322.97</v>
      </c>
      <c r="F59" s="64">
        <v>36.31</v>
      </c>
      <c r="G59" s="65">
        <v>38252</v>
      </c>
      <c r="H59" s="63">
        <v>320.12</v>
      </c>
      <c r="I59" s="64">
        <v>0.02</v>
      </c>
      <c r="J59" s="65">
        <v>38040</v>
      </c>
      <c r="K59" s="63">
        <v>320.13</v>
      </c>
      <c r="L59" s="64">
        <v>0.03</v>
      </c>
      <c r="M59" s="65">
        <v>38042</v>
      </c>
      <c r="N59" s="69">
        <v>111.01</v>
      </c>
      <c r="O59" s="70">
        <v>3.52</v>
      </c>
      <c r="P59" s="1"/>
      <c r="Q59" s="24">
        <f t="shared" si="2"/>
        <v>3.3799999999999955</v>
      </c>
      <c r="R59" s="24">
        <f aca="true" t="shared" si="4" ref="R59:R72">H59-$Q$4</f>
        <v>0.4200000000000159</v>
      </c>
    </row>
    <row r="60" spans="1:18" ht="18" customHeight="1">
      <c r="A60" s="62">
        <v>2548</v>
      </c>
      <c r="B60" s="96">
        <v>323.94</v>
      </c>
      <c r="C60" s="96">
        <v>59.56</v>
      </c>
      <c r="D60" s="83">
        <v>38578</v>
      </c>
      <c r="E60" s="63">
        <v>323.66</v>
      </c>
      <c r="F60" s="64">
        <v>52.91</v>
      </c>
      <c r="G60" s="83">
        <v>38578</v>
      </c>
      <c r="H60" s="63">
        <v>320.06</v>
      </c>
      <c r="I60" s="64">
        <v>0.06</v>
      </c>
      <c r="J60" s="65">
        <v>38427</v>
      </c>
      <c r="K60" s="63">
        <v>320.06</v>
      </c>
      <c r="L60" s="64">
        <v>0.06</v>
      </c>
      <c r="M60" s="65">
        <v>38427</v>
      </c>
      <c r="N60" s="69">
        <v>169.017</v>
      </c>
      <c r="O60" s="97">
        <f aca="true" t="shared" si="5" ref="O60:O71">+N60*0.0317097</f>
        <v>5.3594783649</v>
      </c>
      <c r="P60" s="1"/>
      <c r="Q60" s="24">
        <f t="shared" si="2"/>
        <v>4.240000000000009</v>
      </c>
      <c r="R60" s="24">
        <f t="shared" si="4"/>
        <v>0.36000000000001364</v>
      </c>
    </row>
    <row r="61" spans="1:18" ht="18" customHeight="1">
      <c r="A61" s="62">
        <v>2549</v>
      </c>
      <c r="B61" s="98">
        <v>324.45</v>
      </c>
      <c r="C61" s="99">
        <v>81.55</v>
      </c>
      <c r="D61" s="83">
        <v>38929</v>
      </c>
      <c r="E61" s="63">
        <v>324.01</v>
      </c>
      <c r="F61" s="64">
        <v>70.23</v>
      </c>
      <c r="G61" s="83">
        <v>38930</v>
      </c>
      <c r="H61" s="63">
        <v>320.18</v>
      </c>
      <c r="I61" s="64">
        <v>0.18</v>
      </c>
      <c r="J61" s="65">
        <v>38768</v>
      </c>
      <c r="K61" s="63">
        <v>320.2</v>
      </c>
      <c r="L61" s="64">
        <v>0.2</v>
      </c>
      <c r="M61" s="65">
        <v>38768</v>
      </c>
      <c r="N61" s="69">
        <v>206.918</v>
      </c>
      <c r="O61" s="97">
        <f t="shared" si="5"/>
        <v>6.5613077046</v>
      </c>
      <c r="P61" s="1"/>
      <c r="Q61" s="84">
        <f t="shared" si="2"/>
        <v>4.75</v>
      </c>
      <c r="R61" s="24">
        <f t="shared" si="4"/>
        <v>0.4800000000000182</v>
      </c>
    </row>
    <row r="62" spans="1:18" ht="18" customHeight="1">
      <c r="A62" s="62">
        <v>2550</v>
      </c>
      <c r="B62" s="63">
        <v>322.96</v>
      </c>
      <c r="C62" s="64">
        <v>43.6</v>
      </c>
      <c r="D62" s="83">
        <v>38980</v>
      </c>
      <c r="E62" s="63">
        <v>322.79</v>
      </c>
      <c r="F62" s="64">
        <v>39.78</v>
      </c>
      <c r="G62" s="83">
        <v>38980</v>
      </c>
      <c r="H62" s="63">
        <v>320.18</v>
      </c>
      <c r="I62" s="64">
        <v>0.31</v>
      </c>
      <c r="J62" s="65">
        <v>39190</v>
      </c>
      <c r="K62" s="63">
        <v>320.18</v>
      </c>
      <c r="L62" s="64">
        <v>0.31</v>
      </c>
      <c r="M62" s="65">
        <v>38812</v>
      </c>
      <c r="N62" s="69">
        <v>157.08</v>
      </c>
      <c r="O62" s="97">
        <f t="shared" si="5"/>
        <v>4.980959676</v>
      </c>
      <c r="P62" s="1"/>
      <c r="Q62" s="24">
        <f t="shared" si="2"/>
        <v>3.259999999999991</v>
      </c>
      <c r="R62" s="24">
        <f t="shared" si="4"/>
        <v>0.4800000000000182</v>
      </c>
    </row>
    <row r="63" spans="1:18" ht="18" customHeight="1">
      <c r="A63" s="62">
        <v>2551</v>
      </c>
      <c r="B63" s="63">
        <v>322.71</v>
      </c>
      <c r="C63" s="64">
        <v>35.48</v>
      </c>
      <c r="D63" s="83">
        <v>38967</v>
      </c>
      <c r="E63" s="63">
        <v>322.38</v>
      </c>
      <c r="F63" s="64">
        <v>28.4</v>
      </c>
      <c r="G63" s="83">
        <v>38967</v>
      </c>
      <c r="H63" s="63">
        <v>320.35</v>
      </c>
      <c r="I63" s="64">
        <v>0.18</v>
      </c>
      <c r="J63" s="65">
        <v>39190</v>
      </c>
      <c r="K63" s="63">
        <v>320.36</v>
      </c>
      <c r="L63" s="64">
        <v>0.19</v>
      </c>
      <c r="M63" s="65">
        <v>38826</v>
      </c>
      <c r="N63" s="69">
        <v>146.51</v>
      </c>
      <c r="O63" s="97">
        <f t="shared" si="5"/>
        <v>4.645788147</v>
      </c>
      <c r="P63" s="1"/>
      <c r="Q63" s="24">
        <f t="shared" si="2"/>
        <v>3.009999999999991</v>
      </c>
      <c r="R63" s="24">
        <f t="shared" si="4"/>
        <v>0.6500000000000341</v>
      </c>
    </row>
    <row r="64" spans="1:18" ht="18" customHeight="1">
      <c r="A64" s="62">
        <v>2552</v>
      </c>
      <c r="B64" s="100">
        <v>323.02</v>
      </c>
      <c r="C64" s="101">
        <v>44.96</v>
      </c>
      <c r="D64" s="83">
        <v>38978</v>
      </c>
      <c r="E64" s="100">
        <v>322.85</v>
      </c>
      <c r="F64" s="101">
        <v>40.5</v>
      </c>
      <c r="G64" s="83">
        <v>38978</v>
      </c>
      <c r="H64" s="100">
        <v>320.29</v>
      </c>
      <c r="I64" s="101">
        <v>0.09</v>
      </c>
      <c r="J64" s="65">
        <v>40254</v>
      </c>
      <c r="K64" s="100">
        <v>320.29</v>
      </c>
      <c r="L64" s="101">
        <v>0.09</v>
      </c>
      <c r="M64" s="65">
        <v>38793</v>
      </c>
      <c r="N64" s="102">
        <v>144.26</v>
      </c>
      <c r="O64" s="97">
        <f t="shared" si="5"/>
        <v>4.574441322</v>
      </c>
      <c r="Q64" s="24">
        <f t="shared" si="2"/>
        <v>3.319999999999993</v>
      </c>
      <c r="R64" s="24">
        <f t="shared" si="4"/>
        <v>0.5900000000000318</v>
      </c>
    </row>
    <row r="65" spans="1:18" ht="18" customHeight="1">
      <c r="A65" s="62">
        <v>2553</v>
      </c>
      <c r="B65" s="100">
        <v>322.68</v>
      </c>
      <c r="C65" s="101">
        <v>37.7</v>
      </c>
      <c r="D65" s="83">
        <v>38961</v>
      </c>
      <c r="E65" s="100">
        <v>322.55</v>
      </c>
      <c r="F65" s="101">
        <v>34.53</v>
      </c>
      <c r="G65" s="83">
        <v>38961</v>
      </c>
      <c r="H65" s="100">
        <v>320.24</v>
      </c>
      <c r="I65" s="101">
        <v>0.08</v>
      </c>
      <c r="J65" s="65">
        <v>40239</v>
      </c>
      <c r="K65" s="100">
        <v>320.24</v>
      </c>
      <c r="L65" s="101">
        <v>0.08</v>
      </c>
      <c r="M65" s="65">
        <v>38778</v>
      </c>
      <c r="N65" s="102">
        <v>103.17</v>
      </c>
      <c r="O65" s="103">
        <f t="shared" si="5"/>
        <v>3.271489749</v>
      </c>
      <c r="Q65" s="24">
        <f t="shared" si="2"/>
        <v>2.980000000000018</v>
      </c>
      <c r="R65" s="24">
        <f t="shared" si="4"/>
        <v>0.5400000000000205</v>
      </c>
    </row>
    <row r="66" spans="1:18" ht="18" customHeight="1">
      <c r="A66" s="62">
        <v>2554</v>
      </c>
      <c r="B66" s="100">
        <v>324.36</v>
      </c>
      <c r="C66" s="101">
        <v>86.8</v>
      </c>
      <c r="D66" s="83">
        <v>40814</v>
      </c>
      <c r="E66" s="100">
        <v>323.69</v>
      </c>
      <c r="F66" s="101">
        <v>66.81</v>
      </c>
      <c r="G66" s="83">
        <v>40815</v>
      </c>
      <c r="H66" s="100">
        <v>320.1</v>
      </c>
      <c r="I66" s="101">
        <v>0.3</v>
      </c>
      <c r="J66" s="65">
        <v>40603</v>
      </c>
      <c r="K66" s="100">
        <v>320.156</v>
      </c>
      <c r="L66" s="101">
        <v>0.36</v>
      </c>
      <c r="M66" s="65">
        <v>40603</v>
      </c>
      <c r="N66" s="102">
        <v>269.41</v>
      </c>
      <c r="O66" s="103">
        <f t="shared" si="5"/>
        <v>8.542910277</v>
      </c>
      <c r="Q66" s="24">
        <f t="shared" si="2"/>
        <v>4.660000000000025</v>
      </c>
      <c r="R66" s="24">
        <f t="shared" si="4"/>
        <v>0.4000000000000341</v>
      </c>
    </row>
    <row r="67" spans="1:18" ht="18" customHeight="1">
      <c r="A67" s="62">
        <v>2555</v>
      </c>
      <c r="B67" s="100">
        <v>322.62</v>
      </c>
      <c r="C67" s="101">
        <v>40.28</v>
      </c>
      <c r="D67" s="83">
        <v>41167</v>
      </c>
      <c r="E67" s="100">
        <v>322.19</v>
      </c>
      <c r="F67" s="101">
        <v>28.97</v>
      </c>
      <c r="G67" s="83">
        <v>41167</v>
      </c>
      <c r="H67" s="100">
        <v>320.18</v>
      </c>
      <c r="I67" s="101">
        <v>0.18</v>
      </c>
      <c r="J67" s="65">
        <v>40999</v>
      </c>
      <c r="K67" s="100">
        <v>320.21</v>
      </c>
      <c r="L67" s="101">
        <v>0.22</v>
      </c>
      <c r="M67" s="65">
        <v>40997</v>
      </c>
      <c r="N67" s="102">
        <v>95.05</v>
      </c>
      <c r="O67" s="103">
        <f t="shared" si="5"/>
        <v>3.014006985</v>
      </c>
      <c r="Q67" s="24">
        <f t="shared" si="2"/>
        <v>2.920000000000016</v>
      </c>
      <c r="R67" s="24">
        <f t="shared" si="4"/>
        <v>0.4800000000000182</v>
      </c>
    </row>
    <row r="68" spans="1:18" ht="18" customHeight="1">
      <c r="A68" s="62">
        <v>2556</v>
      </c>
      <c r="B68" s="100">
        <v>323.28</v>
      </c>
      <c r="C68" s="101">
        <v>61.44</v>
      </c>
      <c r="D68" s="83">
        <v>41566</v>
      </c>
      <c r="E68" s="100">
        <v>322.69</v>
      </c>
      <c r="F68" s="101">
        <v>40.68</v>
      </c>
      <c r="G68" s="83">
        <v>41566</v>
      </c>
      <c r="H68" s="100">
        <v>320.09</v>
      </c>
      <c r="I68" s="101">
        <v>0.09</v>
      </c>
      <c r="J68" s="65">
        <v>41387</v>
      </c>
      <c r="K68" s="100">
        <v>320.1</v>
      </c>
      <c r="L68" s="101">
        <v>0.1</v>
      </c>
      <c r="M68" s="65">
        <v>41386</v>
      </c>
      <c r="N68" s="102">
        <v>99.94</v>
      </c>
      <c r="O68" s="103">
        <f t="shared" si="5"/>
        <v>3.169067418</v>
      </c>
      <c r="Q68" s="24">
        <f t="shared" si="2"/>
        <v>3.579999999999984</v>
      </c>
      <c r="R68" s="24">
        <f t="shared" si="4"/>
        <v>0.38999999999998636</v>
      </c>
    </row>
    <row r="69" spans="1:18" ht="18" customHeight="1">
      <c r="A69" s="62">
        <v>2557</v>
      </c>
      <c r="B69" s="100">
        <v>323.04</v>
      </c>
      <c r="C69" s="101">
        <v>41.7</v>
      </c>
      <c r="D69" s="83">
        <v>41885</v>
      </c>
      <c r="E69" s="100">
        <v>322.705</v>
      </c>
      <c r="F69" s="101">
        <v>34.365</v>
      </c>
      <c r="G69" s="83">
        <v>41885</v>
      </c>
      <c r="H69" s="100">
        <v>320</v>
      </c>
      <c r="I69" s="101">
        <v>0.1</v>
      </c>
      <c r="J69" s="65">
        <v>41703</v>
      </c>
      <c r="K69" s="100">
        <v>320.01</v>
      </c>
      <c r="L69" s="101">
        <v>0.11</v>
      </c>
      <c r="M69" s="65">
        <v>41703</v>
      </c>
      <c r="N69" s="102">
        <v>87.16</v>
      </c>
      <c r="O69" s="103">
        <f t="shared" si="5"/>
        <v>2.763817452</v>
      </c>
      <c r="Q69" s="24">
        <f t="shared" si="2"/>
        <v>3.340000000000032</v>
      </c>
      <c r="R69" s="24">
        <f t="shared" si="4"/>
        <v>0.30000000000001137</v>
      </c>
    </row>
    <row r="70" spans="1:18" ht="18" customHeight="1">
      <c r="A70" s="62">
        <v>2558</v>
      </c>
      <c r="B70" s="100">
        <v>322.4</v>
      </c>
      <c r="C70" s="101">
        <v>29.6</v>
      </c>
      <c r="D70" s="83">
        <v>42229</v>
      </c>
      <c r="E70" s="100">
        <v>322.219</v>
      </c>
      <c r="F70" s="101">
        <v>25.28</v>
      </c>
      <c r="G70" s="83">
        <v>42229</v>
      </c>
      <c r="H70" s="100">
        <v>320.02</v>
      </c>
      <c r="I70" s="101">
        <v>0.12</v>
      </c>
      <c r="J70" s="65">
        <v>42066</v>
      </c>
      <c r="K70" s="100">
        <v>320.028</v>
      </c>
      <c r="L70" s="101">
        <v>0.13</v>
      </c>
      <c r="M70" s="65">
        <v>42066</v>
      </c>
      <c r="N70" s="102">
        <v>41.36</v>
      </c>
      <c r="O70" s="103">
        <f t="shared" si="5"/>
        <v>1.311513192</v>
      </c>
      <c r="Q70" s="24">
        <f t="shared" si="2"/>
        <v>2.6999999999999886</v>
      </c>
      <c r="R70" s="24">
        <f t="shared" si="4"/>
        <v>0.3199999999999932</v>
      </c>
    </row>
    <row r="71" spans="1:18" ht="18" customHeight="1">
      <c r="A71" s="62">
        <v>2559</v>
      </c>
      <c r="B71" s="100">
        <v>322.46</v>
      </c>
      <c r="C71" s="101">
        <v>34.74</v>
      </c>
      <c r="D71" s="83">
        <v>42685</v>
      </c>
      <c r="E71" s="100">
        <v>322.276</v>
      </c>
      <c r="F71" s="101">
        <v>29.58</v>
      </c>
      <c r="G71" s="83">
        <v>42685</v>
      </c>
      <c r="H71" s="100">
        <v>319.96</v>
      </c>
      <c r="I71" s="101">
        <v>0</v>
      </c>
      <c r="J71" s="65">
        <v>42435</v>
      </c>
      <c r="K71" s="100">
        <v>319.966</v>
      </c>
      <c r="L71" s="101">
        <v>0</v>
      </c>
      <c r="M71" s="65">
        <v>42435</v>
      </c>
      <c r="N71" s="102">
        <v>70.89</v>
      </c>
      <c r="O71" s="103">
        <f t="shared" si="5"/>
        <v>2.247900633</v>
      </c>
      <c r="Q71" s="24">
        <f t="shared" si="2"/>
        <v>2.759999999999991</v>
      </c>
      <c r="R71" s="24">
        <f t="shared" si="4"/>
        <v>0.2599999999999909</v>
      </c>
    </row>
    <row r="72" spans="1:18" ht="18" customHeight="1">
      <c r="A72" s="124">
        <v>2560</v>
      </c>
      <c r="B72" s="116">
        <v>323.77</v>
      </c>
      <c r="C72" s="117">
        <v>64.94</v>
      </c>
      <c r="D72" s="118">
        <v>43033</v>
      </c>
      <c r="E72" s="116">
        <v>323.298</v>
      </c>
      <c r="F72" s="117">
        <v>51.91</v>
      </c>
      <c r="G72" s="118">
        <v>43033</v>
      </c>
      <c r="H72" s="116">
        <v>320.06</v>
      </c>
      <c r="I72" s="117">
        <v>0.28</v>
      </c>
      <c r="J72" s="119">
        <v>241548</v>
      </c>
      <c r="K72" s="116">
        <v>320.06</v>
      </c>
      <c r="L72" s="117">
        <v>0.28</v>
      </c>
      <c r="M72" s="119">
        <v>241183</v>
      </c>
      <c r="N72" s="120">
        <v>153.24</v>
      </c>
      <c r="O72" s="121">
        <v>4.859194428</v>
      </c>
      <c r="P72" s="122"/>
      <c r="Q72" s="122">
        <v>4.069999999999993</v>
      </c>
      <c r="R72" s="122">
        <v>0.36000000000001364</v>
      </c>
    </row>
    <row r="73" spans="1:18" ht="18" customHeight="1">
      <c r="A73" s="124">
        <v>2561</v>
      </c>
      <c r="B73" s="116">
        <v>323.16</v>
      </c>
      <c r="C73" s="117">
        <v>48.08</v>
      </c>
      <c r="D73" s="118">
        <v>43331</v>
      </c>
      <c r="E73" s="116">
        <v>322.826</v>
      </c>
      <c r="F73" s="117">
        <v>39.75</v>
      </c>
      <c r="G73" s="118">
        <v>43331</v>
      </c>
      <c r="H73" s="116">
        <v>320.2</v>
      </c>
      <c r="I73" s="117">
        <v>0.5</v>
      </c>
      <c r="J73" s="119">
        <v>241877</v>
      </c>
      <c r="K73" s="116">
        <v>320.2</v>
      </c>
      <c r="L73" s="117">
        <v>0.5</v>
      </c>
      <c r="M73" s="119">
        <v>241877</v>
      </c>
      <c r="N73" s="120">
        <v>145.78</v>
      </c>
      <c r="O73" s="121">
        <v>4.622640066</v>
      </c>
      <c r="P73" s="122"/>
      <c r="Q73" s="122">
        <v>3.4600000000000364</v>
      </c>
      <c r="R73" s="123">
        <v>0.5</v>
      </c>
    </row>
    <row r="74" spans="1:15" ht="18" customHeight="1">
      <c r="A74" s="104"/>
      <c r="B74" s="100"/>
      <c r="C74" s="101"/>
      <c r="D74" s="106"/>
      <c r="E74" s="100"/>
      <c r="F74" s="101"/>
      <c r="G74" s="105"/>
      <c r="H74" s="100"/>
      <c r="I74" s="101"/>
      <c r="J74" s="106"/>
      <c r="K74" s="100"/>
      <c r="L74" s="101"/>
      <c r="M74" s="105"/>
      <c r="N74" s="102"/>
      <c r="O74" s="103"/>
    </row>
    <row r="75" spans="1:15" ht="18" customHeight="1">
      <c r="A75" s="104"/>
      <c r="B75" s="100"/>
      <c r="C75" s="101"/>
      <c r="D75" s="106"/>
      <c r="E75" s="100"/>
      <c r="F75" s="101"/>
      <c r="G75" s="105"/>
      <c r="H75" s="100"/>
      <c r="I75" s="101"/>
      <c r="J75" s="106"/>
      <c r="K75" s="100"/>
      <c r="L75" s="101"/>
      <c r="M75" s="105"/>
      <c r="N75" s="102"/>
      <c r="O75" s="103"/>
    </row>
    <row r="76" spans="1:15" ht="18" customHeight="1">
      <c r="A76" s="104"/>
      <c r="B76" s="100"/>
      <c r="C76" s="101"/>
      <c r="D76" s="106"/>
      <c r="E76" s="100"/>
      <c r="F76" s="101"/>
      <c r="G76" s="106"/>
      <c r="H76" s="100"/>
      <c r="I76" s="101"/>
      <c r="J76" s="106"/>
      <c r="K76" s="100"/>
      <c r="L76" s="101"/>
      <c r="M76" s="105"/>
      <c r="N76" s="102"/>
      <c r="O76" s="103"/>
    </row>
    <row r="77" spans="1:15" ht="18" customHeight="1">
      <c r="A77" s="104"/>
      <c r="B77" s="100"/>
      <c r="C77" s="101"/>
      <c r="D77" s="106"/>
      <c r="E77" s="100"/>
      <c r="F77" s="101"/>
      <c r="G77" s="106"/>
      <c r="H77" s="100"/>
      <c r="I77" s="101"/>
      <c r="J77" s="106"/>
      <c r="K77" s="100"/>
      <c r="L77" s="101"/>
      <c r="M77" s="105"/>
      <c r="N77" s="102"/>
      <c r="O77" s="103"/>
    </row>
    <row r="78" spans="1:15" ht="22.5" customHeight="1">
      <c r="A78" s="107"/>
      <c r="B78" s="108"/>
      <c r="C78" s="109" t="s">
        <v>23</v>
      </c>
      <c r="D78" s="110"/>
      <c r="E78" s="108"/>
      <c r="F78" s="111"/>
      <c r="G78" s="112"/>
      <c r="H78" s="108"/>
      <c r="I78" s="111"/>
      <c r="J78" s="112"/>
      <c r="K78" s="108"/>
      <c r="L78" s="111"/>
      <c r="M78" s="112"/>
      <c r="N78" s="113"/>
      <c r="O78" s="114"/>
    </row>
  </sheetData>
  <sheetProtection/>
  <printOptions/>
  <pageMargins left="0.6692913385826772" right="0.11811023622047245" top="0.3937007874015748" bottom="0.5118110236220472" header="0.5118110236220472" footer="0.5118110236220472"/>
  <pageSetup horizontalDpi="360" verticalDpi="360" orientation="portrait" paperSize="9" r:id="rId1"/>
  <headerFooter alignWithMargins="0">
    <oddFooter>&amp;R&amp;"AngsanaUPC,ตัวเอียง"แก้ไขเมื่อ 6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2010-11-30T07:42:10Z</cp:lastPrinted>
  <dcterms:created xsi:type="dcterms:W3CDTF">1994-01-31T08:04:27Z</dcterms:created>
  <dcterms:modified xsi:type="dcterms:W3CDTF">2019-06-14T02:10:06Z</dcterms:modified>
  <cp:category/>
  <cp:version/>
  <cp:contentType/>
  <cp:contentStatus/>
</cp:coreProperties>
</file>