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<sst xmlns="http://schemas.openxmlformats.org/spreadsheetml/2006/main" count="29" uniqueCount="24">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</sst>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9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'P.20-H.05'!$A$7:$A$52</c:f>
              <c:numCache>
                <c:ptCount val="46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  <c:pt idx="45">
                  <c:v>2567</c:v>
                </c:pt>
              </c:numCache>
            </c:numRef>
          </c:cat>
          <c:val>
            <c:numRef>
              <c:f>'P.20-H.05'!$N$7:$N$52</c:f>
              <c:numCache>
                <c:ptCount val="46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91.93</c:v>
                </c:pt>
                <c:pt idx="41">
                  <c:v>98.68999999999998</c:v>
                </c:pt>
                <c:pt idx="42">
                  <c:v>83.66803200000001</c:v>
                </c:pt>
                <c:pt idx="43">
                  <c:v>298.7824320000001</c:v>
                </c:pt>
                <c:pt idx="44">
                  <c:v>161.37705600000007</c:v>
                </c:pt>
                <c:pt idx="45">
                  <c:v>0.8501759999999999</c:v>
                </c:pt>
              </c:numCache>
            </c:numRef>
          </c:val>
        </c:ser>
        <c:gapWidth val="100"/>
        <c:axId val="18641953"/>
        <c:axId val="33559850"/>
      </c:barChart>
      <c:lineChart>
        <c:grouping val="standard"/>
        <c:varyColors val="0"/>
        <c:ser>
          <c:idx val="1"/>
          <c:order val="1"/>
          <c:tx>
            <c:v>ค่าเฉลี่ย 358.2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'P.20-H.05'!$A$7:$A$52</c:f>
              <c:numCache>
                <c:ptCount val="46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  <c:pt idx="45">
                  <c:v>2567</c:v>
                </c:pt>
              </c:numCache>
            </c:numRef>
          </c:cat>
          <c:val>
            <c:numRef>
              <c:f>'P.20-H.05'!$P$7:$P$51</c:f>
              <c:numCache>
                <c:ptCount val="45"/>
                <c:pt idx="0">
                  <c:v>353.8481888</c:v>
                </c:pt>
                <c:pt idx="1">
                  <c:v>353.8481888</c:v>
                </c:pt>
                <c:pt idx="2">
                  <c:v>353.8481888</c:v>
                </c:pt>
                <c:pt idx="3">
                  <c:v>353.8481888</c:v>
                </c:pt>
                <c:pt idx="4">
                  <c:v>353.8481888</c:v>
                </c:pt>
                <c:pt idx="5">
                  <c:v>353.8481888</c:v>
                </c:pt>
                <c:pt idx="6">
                  <c:v>353.8481888</c:v>
                </c:pt>
                <c:pt idx="7">
                  <c:v>353.8481888</c:v>
                </c:pt>
                <c:pt idx="8">
                  <c:v>353.8481888</c:v>
                </c:pt>
                <c:pt idx="9">
                  <c:v>353.8481888</c:v>
                </c:pt>
                <c:pt idx="10">
                  <c:v>353.8481888</c:v>
                </c:pt>
                <c:pt idx="11">
                  <c:v>353.8481888</c:v>
                </c:pt>
                <c:pt idx="12">
                  <c:v>353.8481888</c:v>
                </c:pt>
                <c:pt idx="13">
                  <c:v>353.8481888</c:v>
                </c:pt>
                <c:pt idx="14">
                  <c:v>353.8481888</c:v>
                </c:pt>
                <c:pt idx="15">
                  <c:v>353.8481888</c:v>
                </c:pt>
                <c:pt idx="16">
                  <c:v>353.8481888</c:v>
                </c:pt>
                <c:pt idx="17">
                  <c:v>353.8481888</c:v>
                </c:pt>
                <c:pt idx="18">
                  <c:v>353.8481888</c:v>
                </c:pt>
                <c:pt idx="19">
                  <c:v>353.8481888</c:v>
                </c:pt>
                <c:pt idx="20">
                  <c:v>353.8481888</c:v>
                </c:pt>
                <c:pt idx="21">
                  <c:v>353.8481888</c:v>
                </c:pt>
                <c:pt idx="22">
                  <c:v>353.8481888</c:v>
                </c:pt>
                <c:pt idx="23">
                  <c:v>353.8481888</c:v>
                </c:pt>
                <c:pt idx="24">
                  <c:v>353.8481888</c:v>
                </c:pt>
                <c:pt idx="25">
                  <c:v>353.8481888</c:v>
                </c:pt>
                <c:pt idx="26">
                  <c:v>353.8481888</c:v>
                </c:pt>
                <c:pt idx="27">
                  <c:v>353.8481888</c:v>
                </c:pt>
                <c:pt idx="28">
                  <c:v>353.8481888</c:v>
                </c:pt>
                <c:pt idx="29">
                  <c:v>353.8481888</c:v>
                </c:pt>
                <c:pt idx="30">
                  <c:v>353.8481888</c:v>
                </c:pt>
                <c:pt idx="31">
                  <c:v>353.8481888</c:v>
                </c:pt>
                <c:pt idx="32">
                  <c:v>353.8481888</c:v>
                </c:pt>
                <c:pt idx="33">
                  <c:v>353.8481888</c:v>
                </c:pt>
                <c:pt idx="34">
                  <c:v>353.8481888</c:v>
                </c:pt>
                <c:pt idx="35">
                  <c:v>353.8481888</c:v>
                </c:pt>
                <c:pt idx="36">
                  <c:v>353.8481888</c:v>
                </c:pt>
                <c:pt idx="37">
                  <c:v>353.8481888</c:v>
                </c:pt>
                <c:pt idx="38">
                  <c:v>353.8481888</c:v>
                </c:pt>
                <c:pt idx="39">
                  <c:v>353.8481888</c:v>
                </c:pt>
                <c:pt idx="40">
                  <c:v>353.8481888</c:v>
                </c:pt>
                <c:pt idx="41">
                  <c:v>353.8481888</c:v>
                </c:pt>
                <c:pt idx="42">
                  <c:v>353.8481888</c:v>
                </c:pt>
                <c:pt idx="43">
                  <c:v>353.8481888</c:v>
                </c:pt>
                <c:pt idx="44">
                  <c:v>353.8481888</c:v>
                </c:pt>
              </c:numCache>
            </c:numRef>
          </c:val>
          <c:smooth val="0"/>
        </c:ser>
        <c:axId val="18641953"/>
        <c:axId val="33559850"/>
      </c:line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559850"/>
        <c:crossesAt val="0"/>
        <c:auto val="1"/>
        <c:lblOffset val="100"/>
        <c:tickLblSkip val="1"/>
        <c:noMultiLvlLbl val="0"/>
      </c:catAx>
      <c:valAx>
        <c:axId val="3355985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3"/>
  <sheetViews>
    <sheetView showGridLines="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4" sqref="S5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23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>+N7*1000000/(365*86400)</f>
        <v>9.425418569254184</v>
      </c>
      <c r="P7" s="40">
        <f>$N$54</f>
        <v>353.8481888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0" ref="N8:N42">SUM(B8:M8)</f>
        <v>341.29</v>
      </c>
      <c r="O8" s="39">
        <f aca="true" t="shared" si="1" ref="O8:O49">+N8*1000000/(365*86400)</f>
        <v>10.822234906139016</v>
      </c>
      <c r="P8" s="40">
        <f aca="true" t="shared" si="2" ref="P8:P51">$N$54</f>
        <v>353.8481888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0"/>
        <v>500.1199999999999</v>
      </c>
      <c r="O9" s="39">
        <f t="shared" si="1"/>
        <v>15.85870116692034</v>
      </c>
      <c r="P9" s="40">
        <f t="shared" si="2"/>
        <v>353.8481888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0"/>
        <v>300.61000000000007</v>
      </c>
      <c r="O10" s="39">
        <f t="shared" si="1"/>
        <v>9.532280568239475</v>
      </c>
      <c r="P10" s="40">
        <f t="shared" si="2"/>
        <v>353.8481888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0"/>
        <v>383.37</v>
      </c>
      <c r="O11" s="39">
        <f t="shared" si="1"/>
        <v>12.15658295281583</v>
      </c>
      <c r="P11" s="40">
        <f t="shared" si="2"/>
        <v>353.8481888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0"/>
        <v>455.36000000000007</v>
      </c>
      <c r="O12" s="39">
        <f t="shared" si="1"/>
        <v>14.439370877727043</v>
      </c>
      <c r="P12" s="40">
        <f t="shared" si="2"/>
        <v>353.8481888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0"/>
        <v>426.00999999999993</v>
      </c>
      <c r="O13" s="39">
        <f t="shared" si="1"/>
        <v>13.50868848300355</v>
      </c>
      <c r="P13" s="40">
        <f t="shared" si="2"/>
        <v>353.8481888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0"/>
        <v>402.63000000000005</v>
      </c>
      <c r="O14" s="39">
        <f t="shared" si="1"/>
        <v>12.767313546423138</v>
      </c>
      <c r="P14" s="40">
        <f t="shared" si="2"/>
        <v>353.8481888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0"/>
        <v>451.21999999999997</v>
      </c>
      <c r="O15" s="39">
        <f t="shared" si="1"/>
        <v>14.308092338914257</v>
      </c>
      <c r="P15" s="40">
        <f t="shared" si="2"/>
        <v>353.8481888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0"/>
        <v>461.71999999999997</v>
      </c>
      <c r="O16" s="39">
        <f t="shared" si="1"/>
        <v>14.641045154743784</v>
      </c>
      <c r="P16" s="40">
        <f t="shared" si="2"/>
        <v>353.8481888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0"/>
        <v>407.47</v>
      </c>
      <c r="O17" s="39">
        <f t="shared" si="1"/>
        <v>12.920788939624556</v>
      </c>
      <c r="P17" s="40">
        <f t="shared" si="2"/>
        <v>353.8481888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0"/>
        <v>274.86</v>
      </c>
      <c r="O18" s="39">
        <f t="shared" si="1"/>
        <v>8.715753424657533</v>
      </c>
      <c r="P18" s="40">
        <f t="shared" si="2"/>
        <v>353.8481888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0"/>
        <v>263.31</v>
      </c>
      <c r="O19" s="39">
        <f t="shared" si="1"/>
        <v>8.349505327245053</v>
      </c>
      <c r="P19" s="40">
        <f t="shared" si="2"/>
        <v>353.8481888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0"/>
        <v>221.48000000000002</v>
      </c>
      <c r="O20" s="39">
        <f t="shared" si="1"/>
        <v>7.023084728564181</v>
      </c>
      <c r="P20" s="40">
        <f t="shared" si="2"/>
        <v>353.8481888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0"/>
        <v>214.24999999999997</v>
      </c>
      <c r="O21" s="39">
        <f t="shared" si="1"/>
        <v>6.793822932521562</v>
      </c>
      <c r="P21" s="40">
        <f t="shared" si="2"/>
        <v>353.8481888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0"/>
        <v>652.98</v>
      </c>
      <c r="O22" s="39">
        <f t="shared" si="1"/>
        <v>20.7058599695586</v>
      </c>
      <c r="P22" s="40">
        <f t="shared" si="2"/>
        <v>353.8481888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0"/>
        <v>621.0500000000001</v>
      </c>
      <c r="O23" s="39">
        <f t="shared" si="1"/>
        <v>19.693366311517</v>
      </c>
      <c r="P23" s="40">
        <f t="shared" si="2"/>
        <v>353.8481888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0"/>
        <v>401.8929999999999</v>
      </c>
      <c r="O24" s="39">
        <f t="shared" si="1"/>
        <v>12.743943429731099</v>
      </c>
      <c r="P24" s="40">
        <f t="shared" si="2"/>
        <v>353.8481888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0"/>
        <v>334.445</v>
      </c>
      <c r="O25" s="39">
        <f t="shared" si="1"/>
        <v>10.605181380010148</v>
      </c>
      <c r="P25" s="40">
        <f t="shared" si="2"/>
        <v>353.8481888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0"/>
        <v>133.695</v>
      </c>
      <c r="O26" s="39">
        <f t="shared" si="1"/>
        <v>4.239440639269406</v>
      </c>
      <c r="P26" s="40">
        <f t="shared" si="2"/>
        <v>353.8481888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0"/>
        <v>234.19</v>
      </c>
      <c r="O27" s="39">
        <f t="shared" si="1"/>
        <v>7.426116184677828</v>
      </c>
      <c r="P27" s="40">
        <f t="shared" si="2"/>
        <v>353.8481888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0"/>
        <v>268.42900000000003</v>
      </c>
      <c r="O28" s="39">
        <f t="shared" si="1"/>
        <v>8.511827752409944</v>
      </c>
      <c r="P28" s="40">
        <f t="shared" si="2"/>
        <v>353.8481888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0"/>
        <v>374.01000000000005</v>
      </c>
      <c r="O29" s="39">
        <f t="shared" si="1"/>
        <v>11.859779299847794</v>
      </c>
      <c r="P29" s="40">
        <f t="shared" si="2"/>
        <v>353.8481888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0"/>
        <v>425.6170000000001</v>
      </c>
      <c r="O30" s="39">
        <f t="shared" si="1"/>
        <v>13.496226534753934</v>
      </c>
      <c r="P30" s="40">
        <f t="shared" si="2"/>
        <v>353.8481888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0"/>
        <v>307.90999999999997</v>
      </c>
      <c r="O31" s="39">
        <f t="shared" si="1"/>
        <v>9.763762049720953</v>
      </c>
      <c r="P31" s="40">
        <f t="shared" si="2"/>
        <v>353.8481888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0"/>
        <v>588.039</v>
      </c>
      <c r="O32" s="39">
        <f t="shared" si="1"/>
        <v>18.646594368340942</v>
      </c>
      <c r="P32" s="40">
        <f t="shared" si="2"/>
        <v>353.8481888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0"/>
        <v>579.913344</v>
      </c>
      <c r="O33" s="39">
        <f t="shared" si="1"/>
        <v>18.388931506849314</v>
      </c>
      <c r="P33" s="40">
        <f t="shared" si="2"/>
        <v>353.8481888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0"/>
        <v>878.8694400000002</v>
      </c>
      <c r="O34" s="39">
        <f t="shared" si="1"/>
        <v>27.868767123287675</v>
      </c>
      <c r="P34" s="40">
        <f t="shared" si="2"/>
        <v>353.8481888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0"/>
        <v>321.2758079999999</v>
      </c>
      <c r="O35" s="39">
        <f t="shared" si="1"/>
        <v>10.187589041095888</v>
      </c>
      <c r="P35" s="40">
        <f t="shared" si="2"/>
        <v>353.8481888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0"/>
        <v>516.8016</v>
      </c>
      <c r="O36" s="39">
        <f t="shared" si="1"/>
        <v>16.387671232876713</v>
      </c>
      <c r="P36" s="40">
        <f t="shared" si="2"/>
        <v>353.8481888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0"/>
        <v>258.1908480000002</v>
      </c>
      <c r="O37" s="39">
        <f t="shared" si="1"/>
        <v>8.187178082191787</v>
      </c>
      <c r="P37" s="40">
        <f t="shared" si="2"/>
        <v>353.8481888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0"/>
        <v>483.50563200000005</v>
      </c>
      <c r="O38" s="39">
        <f t="shared" si="1"/>
        <v>15.331863013698632</v>
      </c>
      <c r="P38" s="40">
        <f t="shared" si="2"/>
        <v>353.8481888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0"/>
        <v>730.3331520000002</v>
      </c>
      <c r="O39" s="39">
        <f t="shared" si="1"/>
        <v>23.158712328767127</v>
      </c>
      <c r="P39" s="40">
        <f t="shared" si="2"/>
        <v>353.8481888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0"/>
        <v>243.8208</v>
      </c>
      <c r="O40" s="39">
        <f t="shared" si="1"/>
        <v>7.7315068493150685</v>
      </c>
      <c r="P40" s="40">
        <f t="shared" si="2"/>
        <v>353.8481888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0"/>
        <v>352.39017599999994</v>
      </c>
      <c r="O41" s="39">
        <f t="shared" si="1"/>
        <v>11.17421917808219</v>
      </c>
      <c r="P41" s="40">
        <f t="shared" si="2"/>
        <v>353.8481888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0"/>
        <v>329.60217600000004</v>
      </c>
      <c r="O42" s="39">
        <f t="shared" si="1"/>
        <v>10.451616438356167</v>
      </c>
      <c r="P42" s="40">
        <f t="shared" si="2"/>
        <v>353.8481888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 aca="true" t="shared" si="3" ref="N43:N48">SUM(B43:M43)</f>
        <v>123.57</v>
      </c>
      <c r="O43" s="39">
        <f t="shared" si="1"/>
        <v>3.9183789954337898</v>
      </c>
      <c r="P43" s="40">
        <f t="shared" si="2"/>
        <v>353.8481888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 t="shared" si="3"/>
        <v>214.4</v>
      </c>
      <c r="O44" s="39">
        <f t="shared" si="1"/>
        <v>6.798579401319127</v>
      </c>
      <c r="P44" s="40">
        <f t="shared" si="2"/>
        <v>353.8481888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 t="shared" si="3"/>
        <v>235.88</v>
      </c>
      <c r="O45" s="39">
        <f t="shared" si="1"/>
        <v>7.47970573313039</v>
      </c>
      <c r="P45" s="40">
        <f t="shared" si="2"/>
        <v>353.8481888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 t="shared" si="3"/>
        <v>176.97000000000003</v>
      </c>
      <c r="O46" s="39">
        <f t="shared" si="1"/>
        <v>5.61168188736682</v>
      </c>
      <c r="P46" s="40">
        <f t="shared" si="2"/>
        <v>353.8481888</v>
      </c>
    </row>
    <row r="47" spans="1:16" ht="15" customHeight="1">
      <c r="A47" s="33">
        <v>2562</v>
      </c>
      <c r="B47" s="37">
        <v>1.91</v>
      </c>
      <c r="C47" s="37">
        <v>1.91</v>
      </c>
      <c r="D47" s="37">
        <v>6.01</v>
      </c>
      <c r="E47" s="37">
        <v>10.87</v>
      </c>
      <c r="F47" s="37">
        <v>25.23</v>
      </c>
      <c r="G47" s="37">
        <v>20.04</v>
      </c>
      <c r="H47" s="37">
        <v>9.51</v>
      </c>
      <c r="I47" s="37">
        <v>5.8</v>
      </c>
      <c r="J47" s="37">
        <v>3.71</v>
      </c>
      <c r="K47" s="37">
        <v>2.7</v>
      </c>
      <c r="L47" s="37">
        <v>1.9</v>
      </c>
      <c r="M47" s="37">
        <v>2.34</v>
      </c>
      <c r="N47" s="38">
        <f t="shared" si="3"/>
        <v>91.93</v>
      </c>
      <c r="O47" s="39">
        <f t="shared" si="1"/>
        <v>2.9150811770674783</v>
      </c>
      <c r="P47" s="40">
        <f t="shared" si="2"/>
        <v>353.8481888</v>
      </c>
    </row>
    <row r="48" spans="1:16" ht="15" customHeight="1">
      <c r="A48" s="33">
        <v>2563</v>
      </c>
      <c r="B48" s="37">
        <v>6.7</v>
      </c>
      <c r="C48" s="37">
        <v>7.51</v>
      </c>
      <c r="D48" s="37">
        <v>5</v>
      </c>
      <c r="E48" s="37">
        <v>9.22</v>
      </c>
      <c r="F48" s="37">
        <v>35.89</v>
      </c>
      <c r="G48" s="37">
        <v>15.63</v>
      </c>
      <c r="H48" s="37">
        <v>9.17</v>
      </c>
      <c r="I48" s="37">
        <v>4.36</v>
      </c>
      <c r="J48" s="37">
        <v>1.5</v>
      </c>
      <c r="K48" s="37">
        <v>0.61</v>
      </c>
      <c r="L48" s="37">
        <v>1.36</v>
      </c>
      <c r="M48" s="37">
        <v>1.74</v>
      </c>
      <c r="N48" s="38">
        <f t="shared" si="3"/>
        <v>98.68999999999998</v>
      </c>
      <c r="O48" s="39">
        <f t="shared" si="1"/>
        <v>3.1294393708777264</v>
      </c>
      <c r="P48" s="40">
        <f t="shared" si="2"/>
        <v>353.8481888</v>
      </c>
    </row>
    <row r="49" spans="1:16" ht="15" customHeight="1">
      <c r="A49" s="33">
        <v>2564</v>
      </c>
      <c r="B49" s="37">
        <v>0.9383040000000005</v>
      </c>
      <c r="C49" s="37">
        <v>2.0269440000000016</v>
      </c>
      <c r="D49" s="37">
        <v>2.1349440000000013</v>
      </c>
      <c r="E49" s="37">
        <v>1.7737920000000007</v>
      </c>
      <c r="F49" s="37">
        <v>1.575936000000001</v>
      </c>
      <c r="G49" s="37">
        <v>30.557088000000007</v>
      </c>
      <c r="H49" s="37">
        <v>19.57824</v>
      </c>
      <c r="I49" s="37">
        <v>10.571904000000002</v>
      </c>
      <c r="J49" s="37">
        <v>5.781888000000001</v>
      </c>
      <c r="K49" s="37">
        <v>4.5619200000000015</v>
      </c>
      <c r="L49" s="37">
        <v>3.0438720000000012</v>
      </c>
      <c r="M49" s="37">
        <v>1.1232000000000006</v>
      </c>
      <c r="N49" s="38">
        <f>SUM(B49:M49)</f>
        <v>83.66803200000001</v>
      </c>
      <c r="O49" s="39">
        <f t="shared" si="1"/>
        <v>2.653095890410959</v>
      </c>
      <c r="P49" s="40">
        <f t="shared" si="2"/>
        <v>353.8481888</v>
      </c>
    </row>
    <row r="50" spans="1:16" ht="15" customHeight="1">
      <c r="A50" s="33">
        <v>2565</v>
      </c>
      <c r="B50" s="37">
        <v>2.484864000000001</v>
      </c>
      <c r="C50" s="37">
        <v>23.467104000000013</v>
      </c>
      <c r="D50" s="37">
        <v>8.038656000000001</v>
      </c>
      <c r="E50" s="37">
        <v>21.967200000000016</v>
      </c>
      <c r="F50" s="37">
        <v>71.618688</v>
      </c>
      <c r="G50" s="37">
        <v>62.02915200000001</v>
      </c>
      <c r="H50" s="37">
        <v>76.10544000000004</v>
      </c>
      <c r="I50" s="37">
        <v>14.318208000000007</v>
      </c>
      <c r="J50" s="37">
        <v>9.087552000000004</v>
      </c>
      <c r="K50" s="37">
        <v>5.007743999999997</v>
      </c>
      <c r="L50" s="37">
        <v>3.3151679999999994</v>
      </c>
      <c r="M50" s="37">
        <v>1.3426559999999998</v>
      </c>
      <c r="N50" s="38">
        <f>SUM(B50:M50)</f>
        <v>298.7824320000001</v>
      </c>
      <c r="O50" s="39">
        <f>+N50*1000000/(365*86400)</f>
        <v>9.47432876712329</v>
      </c>
      <c r="P50" s="40">
        <f t="shared" si="2"/>
        <v>353.8481888</v>
      </c>
    </row>
    <row r="51" spans="1:16" ht="15" customHeight="1">
      <c r="A51" s="33">
        <v>2566</v>
      </c>
      <c r="B51" s="37">
        <v>5.289407999999997</v>
      </c>
      <c r="C51" s="37">
        <v>5.786208</v>
      </c>
      <c r="D51" s="37">
        <v>6.4549439999999985</v>
      </c>
      <c r="E51" s="37">
        <v>12.505536000000006</v>
      </c>
      <c r="F51" s="37">
        <v>16.00560000000001</v>
      </c>
      <c r="G51" s="37">
        <v>35.93721600000003</v>
      </c>
      <c r="H51" s="37">
        <v>41.77526400000003</v>
      </c>
      <c r="I51" s="37">
        <v>19.312128000000016</v>
      </c>
      <c r="J51" s="37">
        <v>10.472544</v>
      </c>
      <c r="K51" s="37">
        <v>5.3205119999999955</v>
      </c>
      <c r="L51" s="37">
        <v>2.1444479999999997</v>
      </c>
      <c r="M51" s="37">
        <v>0.37324799999999997</v>
      </c>
      <c r="N51" s="38">
        <f>SUM(B51:M51)</f>
        <v>161.37705600000007</v>
      </c>
      <c r="O51" s="44">
        <f>+N51*1000000/(365*86400)</f>
        <v>5.117232876712331</v>
      </c>
      <c r="P51" s="40">
        <f t="shared" si="2"/>
        <v>353.8481888</v>
      </c>
    </row>
    <row r="52" spans="1:16" ht="15" customHeight="1">
      <c r="A52" s="48">
        <v>2567</v>
      </c>
      <c r="B52" s="49">
        <v>0.8501759999999999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38">
        <f>SUM(B52:M52)</f>
        <v>0.8501759999999999</v>
      </c>
      <c r="O52" s="44">
        <f>+N52*1000000/(365*86400)</f>
        <v>0.026958904109589038</v>
      </c>
      <c r="P52" s="45"/>
    </row>
    <row r="53" spans="1:16" ht="15" customHeight="1">
      <c r="A53" s="36" t="s">
        <v>19</v>
      </c>
      <c r="B53" s="46">
        <f>MAX(B7:B51)</f>
        <v>33.40656</v>
      </c>
      <c r="C53" s="46">
        <f aca="true" t="shared" si="4" ref="C53:M53">MAX(C7:C51)</f>
        <v>67.34534400000003</v>
      </c>
      <c r="D53" s="46">
        <f t="shared" si="4"/>
        <v>70.48</v>
      </c>
      <c r="E53" s="46">
        <f t="shared" si="4"/>
        <v>77.46969600000001</v>
      </c>
      <c r="F53" s="46">
        <f t="shared" si="4"/>
        <v>219</v>
      </c>
      <c r="G53" s="46">
        <f t="shared" si="4"/>
        <v>225.39686400000002</v>
      </c>
      <c r="H53" s="46">
        <f t="shared" si="4"/>
        <v>189.11750400000003</v>
      </c>
      <c r="I53" s="46">
        <f t="shared" si="4"/>
        <v>73.06</v>
      </c>
      <c r="J53" s="46">
        <f t="shared" si="4"/>
        <v>36.055</v>
      </c>
      <c r="K53" s="46">
        <f t="shared" si="4"/>
        <v>28.007</v>
      </c>
      <c r="L53" s="46">
        <f t="shared" si="4"/>
        <v>18.455</v>
      </c>
      <c r="M53" s="46">
        <f t="shared" si="4"/>
        <v>17.6688</v>
      </c>
      <c r="N53" s="46">
        <f>MAX(N7:N51)</f>
        <v>878.8694400000002</v>
      </c>
      <c r="O53" s="39">
        <f>+N53*1000000/(365*86400)</f>
        <v>27.868767123287675</v>
      </c>
      <c r="P53" s="47"/>
    </row>
    <row r="54" spans="1:16" ht="15" customHeight="1">
      <c r="A54" s="36" t="s">
        <v>16</v>
      </c>
      <c r="B54" s="46">
        <f>AVERAGE(B7:B51)</f>
        <v>7.971420622222224</v>
      </c>
      <c r="C54" s="46">
        <f aca="true" t="shared" si="5" ref="C54:M54">AVERAGE(C7:C51)</f>
        <v>14.939096355555558</v>
      </c>
      <c r="D54" s="46">
        <f t="shared" si="5"/>
        <v>18.068583111111106</v>
      </c>
      <c r="E54" s="46">
        <f t="shared" si="5"/>
        <v>29.453443377777774</v>
      </c>
      <c r="F54" s="46">
        <f t="shared" si="5"/>
        <v>68.0399543111111</v>
      </c>
      <c r="G54" s="46">
        <f t="shared" si="5"/>
        <v>87.71844426666665</v>
      </c>
      <c r="H54" s="46">
        <f t="shared" si="5"/>
        <v>57.150628799999986</v>
      </c>
      <c r="I54" s="46">
        <f t="shared" si="5"/>
        <v>28.39335679999999</v>
      </c>
      <c r="J54" s="46">
        <f t="shared" si="5"/>
        <v>16.759440533333336</v>
      </c>
      <c r="K54" s="46">
        <f t="shared" si="5"/>
        <v>11.784430933333333</v>
      </c>
      <c r="L54" s="46">
        <f t="shared" si="5"/>
        <v>7.455099377777776</v>
      </c>
      <c r="M54" s="46">
        <f t="shared" si="5"/>
        <v>6.11429031111111</v>
      </c>
      <c r="N54" s="46">
        <f>SUM(B54:M54)</f>
        <v>353.8481888</v>
      </c>
      <c r="O54" s="39">
        <f>+N54*1000000/(365*86400)</f>
        <v>11.220452460679859</v>
      </c>
      <c r="P54" s="47"/>
    </row>
    <row r="55" spans="1:16" ht="15" customHeight="1">
      <c r="A55" s="36" t="s">
        <v>20</v>
      </c>
      <c r="B55" s="46">
        <f>MIN(B7:B51)</f>
        <v>0.67</v>
      </c>
      <c r="C55" s="46">
        <f aca="true" t="shared" si="6" ref="C55:M55">MIN(C7:C51)</f>
        <v>0.96</v>
      </c>
      <c r="D55" s="46">
        <f t="shared" si="6"/>
        <v>1.3893120000000003</v>
      </c>
      <c r="E55" s="46">
        <f t="shared" si="6"/>
        <v>1.7737920000000007</v>
      </c>
      <c r="F55" s="46">
        <f t="shared" si="6"/>
        <v>1.575936000000001</v>
      </c>
      <c r="G55" s="46">
        <f t="shared" si="6"/>
        <v>15.63</v>
      </c>
      <c r="H55" s="46">
        <f t="shared" si="6"/>
        <v>9.17</v>
      </c>
      <c r="I55" s="46">
        <f t="shared" si="6"/>
        <v>4.36</v>
      </c>
      <c r="J55" s="46">
        <f t="shared" si="6"/>
        <v>1.5</v>
      </c>
      <c r="K55" s="46">
        <f t="shared" si="6"/>
        <v>0.61</v>
      </c>
      <c r="L55" s="46">
        <f t="shared" si="6"/>
        <v>0.7430400000000006</v>
      </c>
      <c r="M55" s="46">
        <f t="shared" si="6"/>
        <v>0.10368000000000006</v>
      </c>
      <c r="N55" s="46">
        <f>MIN(N7:N51)</f>
        <v>83.66803200000001</v>
      </c>
      <c r="O55" s="39">
        <f>+N55*1000000/(365*86400)</f>
        <v>2.653095890410959</v>
      </c>
      <c r="P55" s="47"/>
    </row>
    <row r="56" spans="1:15" ht="21" customHeigh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/>
      <c r="O56" s="22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6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24.75" customHeight="1">
      <c r="A64" s="27"/>
      <c r="B64" s="28"/>
      <c r="C64" s="29"/>
      <c r="D64" s="26"/>
      <c r="E64" s="28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spans="1:15" ht="24.75" customHeight="1">
      <c r="A68" s="27"/>
      <c r="B68" s="28"/>
      <c r="C68" s="28"/>
      <c r="D68" s="28"/>
      <c r="E68" s="26"/>
      <c r="F68" s="28"/>
      <c r="G68" s="28"/>
      <c r="H68" s="28"/>
      <c r="I68" s="28"/>
      <c r="J68" s="28"/>
      <c r="K68" s="28"/>
      <c r="L68" s="28"/>
      <c r="M68" s="28"/>
      <c r="N68" s="30"/>
      <c r="O68" s="26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2016-07-08T08:29:06Z</cp:lastPrinted>
  <dcterms:created xsi:type="dcterms:W3CDTF">1994-01-31T08:04:27Z</dcterms:created>
  <dcterms:modified xsi:type="dcterms:W3CDTF">2024-05-24T08:18:36Z</dcterms:modified>
  <cp:category/>
  <cp:version/>
  <cp:contentType/>
  <cp:contentStatus/>
</cp:coreProperties>
</file>