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<sst xmlns="http://schemas.openxmlformats.org/spreadsheetml/2006/main" count="29" uniqueCount="24">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</sst>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19" borderId="18" xfId="0" applyNumberFormat="1" applyFont="1" applyFill="1" applyBorder="1" applyAlignment="1" applyProtection="1">
      <alignment horizontal="center" vertical="center"/>
      <protection/>
    </xf>
    <xf numFmtId="236" fontId="33" fillId="5" borderId="18" xfId="0" applyNumberFormat="1" applyFont="1" applyFill="1" applyBorder="1" applyAlignment="1" applyProtection="1">
      <alignment horizontal="center" vertical="center"/>
      <protection/>
    </xf>
    <xf numFmtId="236" fontId="33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8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425"/>
          <c:w val="0.871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'P.20-H.05'!$N$7:$N$47</c:f>
              <c:numCache>
                <c:ptCount val="41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49.7</c:v>
                </c:pt>
              </c:numCache>
            </c:numRef>
          </c:val>
        </c:ser>
        <c:gapWidth val="100"/>
        <c:axId val="62058156"/>
        <c:axId val="21652493"/>
      </c:barChart>
      <c:lineChart>
        <c:grouping val="standard"/>
        <c:varyColors val="0"/>
        <c:ser>
          <c:idx val="1"/>
          <c:order val="1"/>
          <c:tx>
            <c:v>ค่าเฉลี่ย 380.9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'P.20-H.05'!$P$7:$P$46</c:f>
              <c:numCache>
                <c:ptCount val="40"/>
                <c:pt idx="0">
                  <c:v>380.8799999999999</c:v>
                </c:pt>
                <c:pt idx="1">
                  <c:v>380.8799999999999</c:v>
                </c:pt>
                <c:pt idx="2">
                  <c:v>380.8799999999999</c:v>
                </c:pt>
                <c:pt idx="3">
                  <c:v>380.8799999999999</c:v>
                </c:pt>
                <c:pt idx="4">
                  <c:v>380.8799999999999</c:v>
                </c:pt>
                <c:pt idx="5">
                  <c:v>380.8799999999999</c:v>
                </c:pt>
                <c:pt idx="6">
                  <c:v>380.8799999999999</c:v>
                </c:pt>
                <c:pt idx="7">
                  <c:v>380.8799999999999</c:v>
                </c:pt>
                <c:pt idx="8">
                  <c:v>380.8799999999999</c:v>
                </c:pt>
                <c:pt idx="9">
                  <c:v>380.8799999999999</c:v>
                </c:pt>
                <c:pt idx="10">
                  <c:v>380.8799999999999</c:v>
                </c:pt>
                <c:pt idx="11">
                  <c:v>380.8799999999999</c:v>
                </c:pt>
                <c:pt idx="12">
                  <c:v>380.8799999999999</c:v>
                </c:pt>
                <c:pt idx="13">
                  <c:v>380.8799999999999</c:v>
                </c:pt>
                <c:pt idx="14">
                  <c:v>380.8799999999999</c:v>
                </c:pt>
                <c:pt idx="15">
                  <c:v>380.8799999999999</c:v>
                </c:pt>
                <c:pt idx="16">
                  <c:v>380.8799999999999</c:v>
                </c:pt>
                <c:pt idx="17">
                  <c:v>380.8799999999999</c:v>
                </c:pt>
                <c:pt idx="18">
                  <c:v>380.8799999999999</c:v>
                </c:pt>
                <c:pt idx="19">
                  <c:v>380.8799999999999</c:v>
                </c:pt>
                <c:pt idx="20">
                  <c:v>380.8799999999999</c:v>
                </c:pt>
                <c:pt idx="21">
                  <c:v>380.8799999999999</c:v>
                </c:pt>
                <c:pt idx="22">
                  <c:v>380.8799999999999</c:v>
                </c:pt>
                <c:pt idx="23">
                  <c:v>380.8799999999999</c:v>
                </c:pt>
                <c:pt idx="24">
                  <c:v>380.8799999999999</c:v>
                </c:pt>
                <c:pt idx="25">
                  <c:v>380.8799999999999</c:v>
                </c:pt>
                <c:pt idx="26">
                  <c:v>380.8799999999999</c:v>
                </c:pt>
                <c:pt idx="27">
                  <c:v>380.8799999999999</c:v>
                </c:pt>
                <c:pt idx="28">
                  <c:v>380.8799999999999</c:v>
                </c:pt>
                <c:pt idx="29">
                  <c:v>380.8799999999999</c:v>
                </c:pt>
                <c:pt idx="30">
                  <c:v>380.8799999999999</c:v>
                </c:pt>
                <c:pt idx="31">
                  <c:v>380.8799999999999</c:v>
                </c:pt>
                <c:pt idx="32">
                  <c:v>380.8799999999999</c:v>
                </c:pt>
                <c:pt idx="33">
                  <c:v>380.8799999999999</c:v>
                </c:pt>
                <c:pt idx="34">
                  <c:v>380.8799999999999</c:v>
                </c:pt>
                <c:pt idx="35">
                  <c:v>380.8799999999999</c:v>
                </c:pt>
                <c:pt idx="36">
                  <c:v>380.8799999999999</c:v>
                </c:pt>
                <c:pt idx="37">
                  <c:v>380.8799999999999</c:v>
                </c:pt>
                <c:pt idx="38">
                  <c:v>380.8799999999999</c:v>
                </c:pt>
                <c:pt idx="39">
                  <c:v>380.8799999999999</c:v>
                </c:pt>
              </c:numCache>
            </c:numRef>
          </c:val>
          <c:smooth val="0"/>
        </c:ser>
        <c:axId val="62058156"/>
        <c:axId val="21652493"/>
      </c:lineChart>
      <c:catAx>
        <c:axId val="6205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652493"/>
        <c:crossesAt val="0"/>
        <c:auto val="1"/>
        <c:lblOffset val="100"/>
        <c:tickLblSkip val="2"/>
        <c:noMultiLvlLbl val="0"/>
      </c:catAx>
      <c:valAx>
        <c:axId val="2165249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8156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40">
      <selection activeCell="R48" sqref="R4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 aca="true" t="shared" si="0" ref="O7:O47">+N7*0.0317097</f>
        <v>9.425391227999999</v>
      </c>
      <c r="P7" s="40">
        <f>$N$51</f>
        <v>380.8799999999999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1" ref="N8:N42">SUM(B8:M8)</f>
        <v>341.29</v>
      </c>
      <c r="O8" s="39">
        <f t="shared" si="0"/>
        <v>10.822203513000002</v>
      </c>
      <c r="P8" s="40">
        <f aca="true" t="shared" si="2" ref="P8:P46">$N$51</f>
        <v>380.8799999999999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1"/>
        <v>500.1199999999999</v>
      </c>
      <c r="O9" s="39">
        <f t="shared" si="0"/>
        <v>15.858655163999996</v>
      </c>
      <c r="P9" s="40">
        <f t="shared" si="2"/>
        <v>380.8799999999999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1"/>
        <v>300.61000000000007</v>
      </c>
      <c r="O10" s="39">
        <f t="shared" si="0"/>
        <v>9.532252917000003</v>
      </c>
      <c r="P10" s="40">
        <f t="shared" si="2"/>
        <v>380.8799999999999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1"/>
        <v>383.37</v>
      </c>
      <c r="O11" s="39">
        <f t="shared" si="0"/>
        <v>12.156547689</v>
      </c>
      <c r="P11" s="40">
        <f t="shared" si="2"/>
        <v>380.8799999999999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1"/>
        <v>455.36000000000007</v>
      </c>
      <c r="O12" s="39">
        <f t="shared" si="0"/>
        <v>14.439328992000002</v>
      </c>
      <c r="P12" s="40">
        <f t="shared" si="2"/>
        <v>380.8799999999999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1"/>
        <v>426.00999999999993</v>
      </c>
      <c r="O13" s="39">
        <f t="shared" si="0"/>
        <v>13.508649296999998</v>
      </c>
      <c r="P13" s="40">
        <f t="shared" si="2"/>
        <v>380.8799999999999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1"/>
        <v>402.63000000000005</v>
      </c>
      <c r="O14" s="39">
        <f t="shared" si="0"/>
        <v>12.767276511000002</v>
      </c>
      <c r="P14" s="40">
        <f t="shared" si="2"/>
        <v>380.8799999999999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1"/>
        <v>451.21999999999997</v>
      </c>
      <c r="O15" s="39">
        <f t="shared" si="0"/>
        <v>14.308050834</v>
      </c>
      <c r="P15" s="40">
        <f t="shared" si="2"/>
        <v>380.8799999999999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1"/>
        <v>461.71999999999997</v>
      </c>
      <c r="O16" s="39">
        <f t="shared" si="0"/>
        <v>14.641002684</v>
      </c>
      <c r="P16" s="40">
        <f t="shared" si="2"/>
        <v>380.8799999999999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1"/>
        <v>407.47</v>
      </c>
      <c r="O17" s="39">
        <f t="shared" si="0"/>
        <v>12.920751459000002</v>
      </c>
      <c r="P17" s="40">
        <f t="shared" si="2"/>
        <v>380.8799999999999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1"/>
        <v>274.86</v>
      </c>
      <c r="O18" s="39">
        <f t="shared" si="0"/>
        <v>8.715728142</v>
      </c>
      <c r="P18" s="40">
        <f t="shared" si="2"/>
        <v>380.8799999999999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1"/>
        <v>263.31</v>
      </c>
      <c r="O19" s="39">
        <f t="shared" si="0"/>
        <v>8.349481107</v>
      </c>
      <c r="P19" s="40">
        <f t="shared" si="2"/>
        <v>380.8799999999999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1"/>
        <v>221.48000000000002</v>
      </c>
      <c r="O20" s="39">
        <f t="shared" si="0"/>
        <v>7.023064356000001</v>
      </c>
      <c r="P20" s="40">
        <f t="shared" si="2"/>
        <v>380.8799999999999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1"/>
        <v>214.24999999999997</v>
      </c>
      <c r="O21" s="39">
        <f t="shared" si="0"/>
        <v>6.793803225</v>
      </c>
      <c r="P21" s="40">
        <f t="shared" si="2"/>
        <v>380.8799999999999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1"/>
        <v>652.98</v>
      </c>
      <c r="O22" s="39">
        <f t="shared" si="0"/>
        <v>20.705799906</v>
      </c>
      <c r="P22" s="40">
        <f t="shared" si="2"/>
        <v>380.8799999999999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1"/>
        <v>621.0500000000001</v>
      </c>
      <c r="O23" s="39">
        <f t="shared" si="0"/>
        <v>19.693309185000004</v>
      </c>
      <c r="P23" s="40">
        <f t="shared" si="2"/>
        <v>380.8799999999999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1"/>
        <v>401.8929999999999</v>
      </c>
      <c r="O24" s="39">
        <f t="shared" si="0"/>
        <v>12.743906462099998</v>
      </c>
      <c r="P24" s="40">
        <f t="shared" si="2"/>
        <v>380.8799999999999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1"/>
        <v>334.445</v>
      </c>
      <c r="O25" s="39">
        <f t="shared" si="0"/>
        <v>10.6051506165</v>
      </c>
      <c r="P25" s="40">
        <f t="shared" si="2"/>
        <v>380.8799999999999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1"/>
        <v>133.695</v>
      </c>
      <c r="O26" s="39">
        <f t="shared" si="0"/>
        <v>4.2394283415</v>
      </c>
      <c r="P26" s="40">
        <f t="shared" si="2"/>
        <v>380.8799999999999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1"/>
        <v>234.19</v>
      </c>
      <c r="O27" s="39">
        <f t="shared" si="0"/>
        <v>7.426094643</v>
      </c>
      <c r="P27" s="40">
        <f t="shared" si="2"/>
        <v>380.8799999999999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1"/>
        <v>268.42900000000003</v>
      </c>
      <c r="O28" s="39">
        <f t="shared" si="0"/>
        <v>8.5118030613</v>
      </c>
      <c r="P28" s="40">
        <f t="shared" si="2"/>
        <v>380.8799999999999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1"/>
        <v>374.01000000000005</v>
      </c>
      <c r="O29" s="39">
        <f t="shared" si="0"/>
        <v>11.859744897000002</v>
      </c>
      <c r="P29" s="40">
        <f t="shared" si="2"/>
        <v>380.8799999999999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1"/>
        <v>425.6170000000001</v>
      </c>
      <c r="O30" s="39">
        <f t="shared" si="0"/>
        <v>13.496187384900002</v>
      </c>
      <c r="P30" s="40">
        <f t="shared" si="2"/>
        <v>380.8799999999999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1"/>
        <v>307.90999999999997</v>
      </c>
      <c r="O31" s="39">
        <f t="shared" si="0"/>
        <v>9.763733727</v>
      </c>
      <c r="P31" s="40">
        <f t="shared" si="2"/>
        <v>380.8799999999999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1"/>
        <v>588.039</v>
      </c>
      <c r="O32" s="39">
        <f t="shared" si="0"/>
        <v>18.646540278299998</v>
      </c>
      <c r="P32" s="40">
        <f t="shared" si="2"/>
        <v>380.8799999999999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1"/>
        <v>579.913344</v>
      </c>
      <c r="O33" s="39">
        <f t="shared" si="0"/>
        <v>18.3888781642368</v>
      </c>
      <c r="P33" s="40">
        <f t="shared" si="2"/>
        <v>380.8799999999999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1"/>
        <v>878.8694400000002</v>
      </c>
      <c r="O34" s="39">
        <f t="shared" si="0"/>
        <v>27.868686281568007</v>
      </c>
      <c r="P34" s="40">
        <f t="shared" si="2"/>
        <v>380.8799999999999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1"/>
        <v>321.2758079999999</v>
      </c>
      <c r="O35" s="39">
        <f t="shared" si="0"/>
        <v>10.187559488937598</v>
      </c>
      <c r="P35" s="40">
        <f t="shared" si="2"/>
        <v>380.8799999999999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1"/>
        <v>516.8016</v>
      </c>
      <c r="O36" s="39">
        <f t="shared" si="0"/>
        <v>16.387623695520002</v>
      </c>
      <c r="P36" s="40">
        <f t="shared" si="2"/>
        <v>380.8799999999999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1"/>
        <v>258.1908480000002</v>
      </c>
      <c r="O37" s="39">
        <f t="shared" si="0"/>
        <v>8.187154332825607</v>
      </c>
      <c r="P37" s="40">
        <f t="shared" si="2"/>
        <v>380.8799999999999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1"/>
        <v>483.50563200000005</v>
      </c>
      <c r="O38" s="39">
        <f t="shared" si="0"/>
        <v>15.331818539030401</v>
      </c>
      <c r="P38" s="40">
        <f t="shared" si="2"/>
        <v>380.8799999999999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1"/>
        <v>730.3331520000002</v>
      </c>
      <c r="O39" s="39">
        <f t="shared" si="0"/>
        <v>23.158645149974404</v>
      </c>
      <c r="P39" s="40">
        <f t="shared" si="2"/>
        <v>380.8799999999999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1"/>
        <v>243.8208</v>
      </c>
      <c r="O40" s="39">
        <f t="shared" si="0"/>
        <v>7.731484421759999</v>
      </c>
      <c r="P40" s="40">
        <f t="shared" si="2"/>
        <v>380.8799999999999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1"/>
        <v>352.39017599999994</v>
      </c>
      <c r="O41" s="39">
        <f t="shared" si="0"/>
        <v>11.174186763907198</v>
      </c>
      <c r="P41" s="40">
        <f t="shared" si="2"/>
        <v>380.8799999999999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1"/>
        <v>329.60217600000004</v>
      </c>
      <c r="O42" s="39">
        <f t="shared" si="0"/>
        <v>10.451586120307201</v>
      </c>
      <c r="P42" s="40">
        <f t="shared" si="2"/>
        <v>380.8799999999999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>SUM(B43:M43)</f>
        <v>123.57</v>
      </c>
      <c r="O43" s="39">
        <f t="shared" si="0"/>
        <v>3.918367629</v>
      </c>
      <c r="P43" s="40">
        <f t="shared" si="2"/>
        <v>380.8799999999999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>SUM(B44:M44)</f>
        <v>214.4</v>
      </c>
      <c r="O44" s="39">
        <f t="shared" si="0"/>
        <v>6.79855968</v>
      </c>
      <c r="P44" s="40">
        <f t="shared" si="2"/>
        <v>380.8799999999999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>SUM(B45:M45)</f>
        <v>235.88</v>
      </c>
      <c r="O45" s="39">
        <f t="shared" si="0"/>
        <v>7.479684036</v>
      </c>
      <c r="P45" s="40">
        <f t="shared" si="2"/>
        <v>380.8799999999999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>SUM(B46:M46)</f>
        <v>176.97000000000003</v>
      </c>
      <c r="O46" s="39">
        <f t="shared" si="0"/>
        <v>5.611665609000001</v>
      </c>
      <c r="P46" s="40">
        <f t="shared" si="2"/>
        <v>380.8799999999999</v>
      </c>
    </row>
    <row r="47" spans="1:16" ht="15" customHeight="1">
      <c r="A47" s="48">
        <v>2562</v>
      </c>
      <c r="B47" s="49">
        <v>0.3</v>
      </c>
      <c r="C47" s="49">
        <v>0.3</v>
      </c>
      <c r="D47" s="49">
        <v>0.1</v>
      </c>
      <c r="E47" s="49">
        <v>0.1</v>
      </c>
      <c r="F47" s="49">
        <v>23</v>
      </c>
      <c r="G47" s="49">
        <v>18.2</v>
      </c>
      <c r="H47" s="49">
        <v>7.7</v>
      </c>
      <c r="I47" s="49">
        <v>5.3</v>
      </c>
      <c r="J47" s="49">
        <v>4.1</v>
      </c>
      <c r="K47" s="49">
        <v>3.5</v>
      </c>
      <c r="L47" s="49">
        <v>2.5</v>
      </c>
      <c r="M47" s="49">
        <v>0.4</v>
      </c>
      <c r="N47" s="50">
        <f>SUM(B47:M47)</f>
        <v>65.5</v>
      </c>
      <c r="O47" s="51">
        <f t="shared" si="0"/>
        <v>2.07698535</v>
      </c>
      <c r="P47" s="45"/>
    </row>
    <row r="48" spans="1:16" ht="15" customHeight="1">
      <c r="A48" s="33">
        <v>2563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44"/>
      <c r="P48" s="45"/>
    </row>
    <row r="49" spans="1:16" ht="15" customHeight="1">
      <c r="A49" s="33">
        <v>2564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44"/>
      <c r="P49" s="45"/>
    </row>
    <row r="50" spans="1:16" ht="15" customHeight="1">
      <c r="A50" s="36" t="s">
        <v>19</v>
      </c>
      <c r="B50" s="46">
        <v>55.18</v>
      </c>
      <c r="C50" s="46">
        <v>67.35</v>
      </c>
      <c r="D50" s="46">
        <v>70.48</v>
      </c>
      <c r="E50" s="46">
        <v>77.47</v>
      </c>
      <c r="F50" s="46">
        <v>219</v>
      </c>
      <c r="G50" s="46">
        <v>225.4</v>
      </c>
      <c r="H50" s="46">
        <v>189.12</v>
      </c>
      <c r="I50" s="46">
        <v>73.06</v>
      </c>
      <c r="J50" s="46">
        <v>36.06</v>
      </c>
      <c r="K50" s="46">
        <v>28.01</v>
      </c>
      <c r="L50" s="46">
        <v>18.46</v>
      </c>
      <c r="M50" s="46">
        <v>17.67</v>
      </c>
      <c r="N50" s="46">
        <f>MAX(N7:N45)</f>
        <v>878.8694400000002</v>
      </c>
      <c r="O50" s="46">
        <f>MAX(O7:O45)</f>
        <v>27.868686281568007</v>
      </c>
      <c r="P50" s="47"/>
    </row>
    <row r="51" spans="1:16" ht="15" customHeight="1">
      <c r="A51" s="36" t="s">
        <v>16</v>
      </c>
      <c r="B51" s="46">
        <v>9.69</v>
      </c>
      <c r="C51" s="46">
        <v>15.79</v>
      </c>
      <c r="D51" s="46">
        <v>19.64</v>
      </c>
      <c r="E51" s="46">
        <v>31.73</v>
      </c>
      <c r="F51" s="46">
        <v>72.79</v>
      </c>
      <c r="G51" s="46">
        <v>94.58</v>
      </c>
      <c r="H51" s="46">
        <v>60.39</v>
      </c>
      <c r="I51" s="46">
        <v>30.58</v>
      </c>
      <c r="J51" s="46">
        <v>18.09</v>
      </c>
      <c r="K51" s="46">
        <v>12.8</v>
      </c>
      <c r="L51" s="46">
        <v>8.09</v>
      </c>
      <c r="M51" s="46">
        <v>6.71</v>
      </c>
      <c r="N51" s="46">
        <f>SUM(B51:M51)</f>
        <v>380.8799999999999</v>
      </c>
      <c r="O51" s="46">
        <f>AVERAGE(O7:O45)</f>
        <v>12.205592818555568</v>
      </c>
      <c r="P51" s="47"/>
    </row>
    <row r="52" spans="1:16" ht="15" customHeight="1">
      <c r="A52" s="36" t="s">
        <v>20</v>
      </c>
      <c r="B52" s="46">
        <v>0.67</v>
      </c>
      <c r="C52" s="46">
        <v>0.96</v>
      </c>
      <c r="D52" s="46">
        <v>1.39</v>
      </c>
      <c r="E52" s="46">
        <v>5.34</v>
      </c>
      <c r="F52" s="46">
        <v>12.63</v>
      </c>
      <c r="G52" s="46">
        <v>19.28</v>
      </c>
      <c r="H52" s="46">
        <v>12.43</v>
      </c>
      <c r="I52" s="46">
        <v>10.94</v>
      </c>
      <c r="J52" s="46">
        <v>4.11</v>
      </c>
      <c r="K52" s="46">
        <v>1.98</v>
      </c>
      <c r="L52" s="46">
        <v>0.74</v>
      </c>
      <c r="M52" s="46">
        <v>0.1</v>
      </c>
      <c r="N52" s="46">
        <f>MIN(N7:N45)</f>
        <v>123.57</v>
      </c>
      <c r="O52" s="46">
        <f>MIN(O7:O45)</f>
        <v>3.918367629</v>
      </c>
      <c r="P52" s="47"/>
    </row>
    <row r="53" spans="1:15" ht="21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2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24.75" customHeight="1">
      <c r="A61" s="27"/>
      <c r="B61" s="28"/>
      <c r="C61" s="29"/>
      <c r="D61" s="26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2016-07-08T08:29:06Z</cp:lastPrinted>
  <dcterms:created xsi:type="dcterms:W3CDTF">1994-01-31T08:04:27Z</dcterms:created>
  <dcterms:modified xsi:type="dcterms:W3CDTF">2020-04-23T02:53:25Z</dcterms:modified>
  <cp:category/>
  <cp:version/>
  <cp:contentType/>
  <cp:contentStatus/>
</cp:coreProperties>
</file>