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1"/>
  </bookViews>
  <sheets>
    <sheet name="std. - P.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<sst xmlns="http://schemas.openxmlformats.org/spreadsheetml/2006/main" count="39" uniqueCount="24">
  <si>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</si>
  <si>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น้ำท่า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</si>
  <si>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</si>
  <si>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</si>
  <si>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</si>
  <si>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</si>
  <si>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</si>
  <si>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</si>
  <si>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</si>
  <si>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</si>
  <si>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</si>
  <si>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</si>
  <si>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</si>
  <si>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ค่าเฉลี่ยน้ำท่ารายปี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</si>
  <si>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</si>
  <si>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</si>
  <si>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</si>
  <si>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</si>
  <si>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</si>
  <si>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</si>
  <si>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</si>
  <si>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</si>
  <si>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ล้าน ลบ.ม.</t>
  </si>
  <si>
    <t>ปี 2566 ปริมาณน้ำสะสม 1 เม.ย.66 - 31 มี.ค.66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</si>
</sst>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_ ;\-#,##0\ 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#,##0.0"/>
    <numFmt numFmtId="220" formatCode="dd"/>
    <numFmt numFmtId="221" formatCode="0.00\ "/>
    <numFmt numFmtId="222" formatCode="_-* #,##0_-;\-* #,##0_-;_-* &quot;-&quot;??_-;_-@_-"/>
    <numFmt numFmtId="223" formatCode="_-* #,##0.0_-;\-* #,##0.0_-;_-* &quot;-&quot;??_-;_-@_-"/>
    <numFmt numFmtId="224" formatCode="_-* #,##0.000_-;\-* #,##0.000_-;_-* &quot;-&quot;??_-;_-@_-"/>
  </numFmts>
  <fonts count="5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JasmineUPC"/>
      <family val="1"/>
    </font>
    <font>
      <sz val="14"/>
      <name val="CordiaUPC"/>
      <family val="2"/>
    </font>
    <font>
      <sz val="16"/>
      <color indexed="12"/>
      <name val="TH SarabunPSK"/>
      <family val="0"/>
    </font>
    <font>
      <sz val="12"/>
      <color indexed="12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vertAlign val="superscript"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1" fillId="38" borderId="1" applyNumberFormat="0" applyAlignment="0" applyProtection="0"/>
    <xf numFmtId="0" fontId="15" fillId="39" borderId="2" applyNumberFormat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6" fillId="0" borderId="6" applyNumberFormat="0" applyFill="0" applyAlignment="0" applyProtection="0"/>
    <xf numFmtId="0" fontId="19" fillId="40" borderId="0" applyNumberFormat="0" applyBorder="0" applyAlignment="0" applyProtection="0"/>
    <xf numFmtId="0" fontId="2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41" borderId="7" applyNumberFormat="0" applyFont="0" applyAlignment="0" applyProtection="0"/>
    <xf numFmtId="0" fontId="22" fillId="38" borderId="8" applyNumberFormat="0" applyAlignment="0" applyProtection="0"/>
    <xf numFmtId="0" fontId="1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1" fillId="42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3" borderId="11" applyNumberFormat="0" applyAlignment="0" applyProtection="0"/>
    <xf numFmtId="0" fontId="46" fillId="0" borderId="12" applyNumberFormat="0" applyFill="0" applyAlignment="0" applyProtection="0"/>
    <xf numFmtId="0" fontId="47" fillId="44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48" fillId="45" borderId="10" applyNumberFormat="0" applyAlignment="0" applyProtection="0"/>
    <xf numFmtId="0" fontId="49" fillId="46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52" fillId="42" borderId="14" applyNumberFormat="0" applyAlignment="0" applyProtection="0"/>
    <xf numFmtId="0" fontId="0" fillId="54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4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14" borderId="19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2" fillId="4" borderId="21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14" borderId="2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22" xfId="0" applyFont="1" applyFill="1" applyBorder="1" applyAlignment="1">
      <alignment horizontal="right"/>
    </xf>
    <xf numFmtId="0" fontId="1" fillId="7" borderId="22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0" fontId="1" fillId="14" borderId="22" xfId="0" applyFont="1" applyFill="1" applyBorder="1" applyAlignment="1">
      <alignment horizontal="right"/>
    </xf>
    <xf numFmtId="0" fontId="2" fillId="40" borderId="23" xfId="0" applyFont="1" applyFill="1" applyBorder="1" applyAlignment="1">
      <alignment/>
    </xf>
    <xf numFmtId="0" fontId="2" fillId="0" borderId="0" xfId="0" applyFont="1" applyAlignment="1">
      <alignment/>
    </xf>
    <xf numFmtId="0" fontId="2" fillId="40" borderId="2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40" borderId="25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0" borderId="26" xfId="0" applyFont="1" applyFill="1" applyBorder="1" applyAlignment="1">
      <alignment/>
    </xf>
    <xf numFmtId="203" fontId="1" fillId="4" borderId="26" xfId="0" applyNumberFormat="1" applyFont="1" applyFill="1" applyBorder="1" applyAlignment="1">
      <alignment/>
    </xf>
    <xf numFmtId="203" fontId="1" fillId="7" borderId="26" xfId="0" applyNumberFormat="1" applyFont="1" applyFill="1" applyBorder="1" applyAlignment="1">
      <alignment/>
    </xf>
    <xf numFmtId="203" fontId="1" fillId="3" borderId="26" xfId="0" applyNumberFormat="1" applyFont="1" applyFill="1" applyBorder="1" applyAlignment="1">
      <alignment/>
    </xf>
    <xf numFmtId="203" fontId="1" fillId="14" borderId="2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03" fontId="5" fillId="0" borderId="2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1" fillId="4" borderId="23" xfId="0" applyNumberFormat="1" applyFont="1" applyFill="1" applyBorder="1" applyAlignment="1">
      <alignment/>
    </xf>
    <xf numFmtId="3" fontId="1" fillId="7" borderId="23" xfId="0" applyNumberFormat="1" applyFont="1" applyFill="1" applyBorder="1" applyAlignment="1">
      <alignment/>
    </xf>
    <xf numFmtId="3" fontId="1" fillId="3" borderId="23" xfId="0" applyNumberFormat="1" applyFont="1" applyFill="1" applyBorder="1" applyAlignment="1">
      <alignment/>
    </xf>
    <xf numFmtId="3" fontId="1" fillId="14" borderId="23" xfId="0" applyNumberFormat="1" applyFont="1" applyFill="1" applyBorder="1" applyAlignment="1">
      <alignment/>
    </xf>
    <xf numFmtId="3" fontId="1" fillId="4" borderId="24" xfId="0" applyNumberFormat="1" applyFont="1" applyFill="1" applyBorder="1" applyAlignment="1">
      <alignment/>
    </xf>
    <xf numFmtId="3" fontId="1" fillId="7" borderId="24" xfId="0" applyNumberFormat="1" applyFont="1" applyFill="1" applyBorder="1" applyAlignment="1">
      <alignment/>
    </xf>
    <xf numFmtId="3" fontId="1" fillId="3" borderId="24" xfId="0" applyNumberFormat="1" applyFont="1" applyFill="1" applyBorder="1" applyAlignment="1">
      <alignment/>
    </xf>
    <xf numFmtId="3" fontId="1" fillId="14" borderId="24" xfId="0" applyNumberFormat="1" applyFont="1" applyFill="1" applyBorder="1" applyAlignment="1">
      <alignment/>
    </xf>
    <xf numFmtId="3" fontId="1" fillId="4" borderId="25" xfId="0" applyNumberFormat="1" applyFont="1" applyFill="1" applyBorder="1" applyAlignment="1">
      <alignment/>
    </xf>
    <xf numFmtId="3" fontId="1" fillId="7" borderId="25" xfId="0" applyNumberFormat="1" applyFont="1" applyFill="1" applyBorder="1" applyAlignment="1">
      <alignment/>
    </xf>
    <xf numFmtId="3" fontId="1" fillId="3" borderId="25" xfId="0" applyNumberFormat="1" applyFont="1" applyFill="1" applyBorder="1" applyAlignment="1">
      <alignment/>
    </xf>
    <xf numFmtId="3" fontId="1" fillId="14" borderId="25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40" borderId="2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03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56" fillId="0" borderId="0" xfId="0" applyNumberFormat="1" applyFont="1" applyAlignment="1">
      <alignment/>
    </xf>
    <xf numFmtId="222" fontId="2" fillId="40" borderId="19" xfId="87" applyNumberFormat="1" applyFont="1" applyFill="1" applyBorder="1" applyAlignment="1">
      <alignment horizontal="center"/>
    </xf>
    <xf numFmtId="222" fontId="2" fillId="40" borderId="36" xfId="87" applyNumberFormat="1" applyFont="1" applyFill="1" applyBorder="1" applyAlignment="1">
      <alignment horizontal="center"/>
    </xf>
    <xf numFmtId="222" fontId="1" fillId="40" borderId="36" xfId="87" applyNumberFormat="1" applyFont="1" applyFill="1" applyBorder="1" applyAlignment="1">
      <alignment horizontal="center"/>
    </xf>
    <xf numFmtId="222" fontId="2" fillId="40" borderId="23" xfId="87" applyNumberFormat="1" applyFont="1" applyFill="1" applyBorder="1" applyAlignment="1">
      <alignment/>
    </xf>
    <xf numFmtId="222" fontId="2" fillId="40" borderId="24" xfId="87" applyNumberFormat="1" applyFont="1" applyFill="1" applyBorder="1" applyAlignment="1">
      <alignment/>
    </xf>
    <xf numFmtId="222" fontId="4" fillId="40" borderId="24" xfId="87" applyNumberFormat="1" applyFont="1" applyFill="1" applyBorder="1" applyAlignment="1">
      <alignment/>
    </xf>
    <xf numFmtId="222" fontId="4" fillId="40" borderId="25" xfId="87" applyNumberFormat="1" applyFont="1" applyFill="1" applyBorder="1" applyAlignment="1">
      <alignment/>
    </xf>
    <xf numFmtId="222" fontId="2" fillId="40" borderId="25" xfId="87" applyNumberFormat="1" applyFont="1" applyFill="1" applyBorder="1" applyAlignment="1">
      <alignment/>
    </xf>
    <xf numFmtId="222" fontId="57" fillId="40" borderId="25" xfId="87" applyNumberFormat="1" applyFont="1" applyFill="1" applyBorder="1" applyAlignment="1">
      <alignment/>
    </xf>
    <xf numFmtId="222" fontId="6" fillId="40" borderId="25" xfId="87" applyNumberFormat="1" applyFont="1" applyFill="1" applyBorder="1" applyAlignment="1">
      <alignment/>
    </xf>
    <xf numFmtId="222" fontId="4" fillId="40" borderId="26" xfId="87" applyNumberFormat="1" applyFont="1" applyFill="1" applyBorder="1" applyAlignment="1">
      <alignment/>
    </xf>
    <xf numFmtId="222" fontId="4" fillId="0" borderId="0" xfId="87" applyNumberFormat="1" applyFont="1" applyBorder="1" applyAlignment="1">
      <alignment/>
    </xf>
    <xf numFmtId="222" fontId="5" fillId="0" borderId="0" xfId="87" applyNumberFormat="1" applyFont="1" applyBorder="1" applyAlignment="1">
      <alignment horizontal="right"/>
    </xf>
    <xf numFmtId="222" fontId="5" fillId="0" borderId="23" xfId="87" applyNumberFormat="1" applyFont="1" applyBorder="1" applyAlignment="1">
      <alignment/>
    </xf>
    <xf numFmtId="222" fontId="5" fillId="0" borderId="24" xfId="87" applyNumberFormat="1" applyFont="1" applyBorder="1" applyAlignment="1">
      <alignment/>
    </xf>
    <xf numFmtId="222" fontId="5" fillId="0" borderId="33" xfId="87" applyNumberFormat="1" applyFont="1" applyBorder="1" applyAlignment="1">
      <alignment/>
    </xf>
    <xf numFmtId="222" fontId="2" fillId="0" borderId="0" xfId="87" applyNumberFormat="1" applyFont="1" applyBorder="1" applyAlignment="1">
      <alignment/>
    </xf>
    <xf numFmtId="222" fontId="2" fillId="0" borderId="0" xfId="87" applyNumberFormat="1" applyFont="1" applyAlignment="1">
      <alignment/>
    </xf>
    <xf numFmtId="222" fontId="2" fillId="0" borderId="0" xfId="87" applyNumberFormat="1" applyFont="1" applyAlignment="1">
      <alignment/>
    </xf>
    <xf numFmtId="0" fontId="56" fillId="40" borderId="24" xfId="0" applyFont="1" applyFill="1" applyBorder="1" applyAlignment="1">
      <alignment/>
    </xf>
    <xf numFmtId="222" fontId="56" fillId="40" borderId="25" xfId="87" applyNumberFormat="1" applyFont="1" applyFill="1" applyBorder="1" applyAlignment="1">
      <alignment/>
    </xf>
    <xf numFmtId="0" fontId="2" fillId="40" borderId="19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2" fillId="40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rmal 4" xfId="75"/>
    <cellStyle name="Normal 5" xfId="76"/>
    <cellStyle name="Normal 6" xfId="77"/>
    <cellStyle name="Normal_1" xfId="78"/>
    <cellStyle name="Note" xfId="79"/>
    <cellStyle name="Outpu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Comma" xfId="87"/>
    <cellStyle name="Comma [0]" xfId="88"/>
    <cellStyle name="จุลภาค 2" xfId="89"/>
    <cellStyle name="ชื่อเรื่อง" xfId="90"/>
    <cellStyle name="เซลล์ตรวจสอบ" xfId="91"/>
    <cellStyle name="เซลล์ที่มีลิงก์" xfId="92"/>
    <cellStyle name="ดี" xfId="93"/>
    <cellStyle name="ปกติ 2" xfId="94"/>
    <cellStyle name="ปกติ 3" xfId="95"/>
    <cellStyle name="ป้อนค่า" xfId="96"/>
    <cellStyle name="ปานกลาง" xfId="97"/>
    <cellStyle name="Percent" xfId="98"/>
    <cellStyle name="ผลรวม" xfId="99"/>
    <cellStyle name="แย่" xfId="100"/>
    <cellStyle name="Currency" xfId="101"/>
    <cellStyle name="Currency [0]" xfId="102"/>
    <cellStyle name="ส่วนที่ถูกเน้น1" xfId="103"/>
    <cellStyle name="ส่วนที่ถูกเน้น2" xfId="104"/>
    <cellStyle name="ส่วนที่ถูกเน้น3" xfId="105"/>
    <cellStyle name="ส่วนที่ถูกเน้น4" xfId="106"/>
    <cellStyle name="ส่วนที่ถูกเน้น5" xfId="107"/>
    <cellStyle name="ส่วนที่ถูกเน้น6" xfId="108"/>
    <cellStyle name="แสดงผล" xfId="109"/>
    <cellStyle name="หมายเหตุ" xfId="110"/>
    <cellStyle name="หัวเรื่อง 1" xfId="111"/>
    <cellStyle name="หัวเรื่อง 2" xfId="112"/>
    <cellStyle name="หัวเรื่อง 3" xfId="113"/>
    <cellStyle name="หัวเรื่อง 4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0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21175"/>
          <c:w val="0.89"/>
          <c:h val="0.70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solidFill>
                <a:srgbClr val="0066FF"/>
              </a:solidFill>
              <a:ln w="25400">
                <a:solidFill>
                  <a:srgbClr val="0000FF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182F76"/>
                  </a:gs>
                  <a:gs pos="14999">
                    <a:srgbClr val="182F76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1"/>
            <c:invertIfNegative val="0"/>
            <c:spPr>
              <a:gradFill rotWithShape="1">
                <a:gsLst>
                  <a:gs pos="0">
                    <a:srgbClr val="182F76"/>
                  </a:gs>
                  <a:gs pos="14999">
                    <a:srgbClr val="182F76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2"/>
            <c:invertIfNegative val="0"/>
            <c:spPr>
              <a:gradFill rotWithShape="1">
                <a:gsLst>
                  <a:gs pos="0">
                    <a:srgbClr val="0033CC"/>
                  </a:gs>
                  <a:gs pos="5000">
                    <a:srgbClr val="0033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cat>
            <c:numRef>
              <c:f>'std. - P.1'!$B$5:$B$108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P.1'!$C$5:$C$108</c:f>
              <c:numCache>
                <c:ptCount val="103"/>
                <c:pt idx="0">
                  <c:v>1511.75</c:v>
                </c:pt>
                <c:pt idx="1">
                  <c:v>1399.94</c:v>
                </c:pt>
                <c:pt idx="2">
                  <c:v>1326.51</c:v>
                </c:pt>
                <c:pt idx="3">
                  <c:v>1824.6</c:v>
                </c:pt>
                <c:pt idx="4">
                  <c:v>1492.59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2438.39</c:v>
                </c:pt>
                <c:pt idx="13">
                  <c:v>1662.16</c:v>
                </c:pt>
                <c:pt idx="14">
                  <c:v>2055.04</c:v>
                </c:pt>
                <c:pt idx="15">
                  <c:v>1394.08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1925.42</c:v>
                </c:pt>
                <c:pt idx="20">
                  <c:v>1747.96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</c:v>
                </c:pt>
                <c:pt idx="26">
                  <c:v>1993.01</c:v>
                </c:pt>
                <c:pt idx="27">
                  <c:v>1948.38</c:v>
                </c:pt>
                <c:pt idx="28">
                  <c:v>2563.26</c:v>
                </c:pt>
                <c:pt idx="29">
                  <c:v>2522.35</c:v>
                </c:pt>
                <c:pt idx="30">
                  <c:v>2441.93</c:v>
                </c:pt>
                <c:pt idx="31">
                  <c:v>2301.93</c:v>
                </c:pt>
                <c:pt idx="32">
                  <c:v>2369.69</c:v>
                </c:pt>
                <c:pt idx="33">
                  <c:v>1586.52</c:v>
                </c:pt>
                <c:pt idx="34">
                  <c:v>1843.29</c:v>
                </c:pt>
                <c:pt idx="35">
                  <c:v>2273.43</c:v>
                </c:pt>
                <c:pt idx="36">
                  <c:v>1395.83</c:v>
                </c:pt>
                <c:pt idx="37">
                  <c:v>1078.87</c:v>
                </c:pt>
                <c:pt idx="38">
                  <c:v>1663.74</c:v>
                </c:pt>
                <c:pt idx="39">
                  <c:v>1239.39</c:v>
                </c:pt>
                <c:pt idx="40">
                  <c:v>2036.18</c:v>
                </c:pt>
                <c:pt idx="41">
                  <c:v>1221.88</c:v>
                </c:pt>
                <c:pt idx="42">
                  <c:v>1968.24</c:v>
                </c:pt>
                <c:pt idx="43">
                  <c:v>2014.7</c:v>
                </c:pt>
                <c:pt idx="44">
                  <c:v>1760.43</c:v>
                </c:pt>
                <c:pt idx="45">
                  <c:v>1500.35</c:v>
                </c:pt>
                <c:pt idx="46">
                  <c:v>1789.48</c:v>
                </c:pt>
                <c:pt idx="47">
                  <c:v>1448.98</c:v>
                </c:pt>
                <c:pt idx="48">
                  <c:v>1762.47</c:v>
                </c:pt>
                <c:pt idx="49">
                  <c:v>3456.35</c:v>
                </c:pt>
                <c:pt idx="50">
                  <c:v>3832.6</c:v>
                </c:pt>
                <c:pt idx="51">
                  <c:v>1976.64</c:v>
                </c:pt>
                <c:pt idx="52">
                  <c:v>4254.31</c:v>
                </c:pt>
                <c:pt idx="53">
                  <c:v>2349.97</c:v>
                </c:pt>
                <c:pt idx="54">
                  <c:v>3720.57</c:v>
                </c:pt>
                <c:pt idx="55">
                  <c:v>1621.01</c:v>
                </c:pt>
                <c:pt idx="56">
                  <c:v>1925.65</c:v>
                </c:pt>
                <c:pt idx="57">
                  <c:v>2801.7</c:v>
                </c:pt>
                <c:pt idx="58">
                  <c:v>1080.5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1398.99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734.19</c:v>
                </c:pt>
                <c:pt idx="72">
                  <c:v>678.17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</c:v>
                </c:pt>
                <c:pt idx="85">
                  <c:v>2232.761760000001</c:v>
                </c:pt>
                <c:pt idx="86">
                  <c:v>1261.1090880000002</c:v>
                </c:pt>
                <c:pt idx="87">
                  <c:v>1381.67</c:v>
                </c:pt>
                <c:pt idx="88">
                  <c:v>817.11</c:v>
                </c:pt>
                <c:pt idx="89">
                  <c:v>1374.655968</c:v>
                </c:pt>
                <c:pt idx="90">
                  <c:v>3036.4450560000005</c:v>
                </c:pt>
                <c:pt idx="91">
                  <c:v>907.5456</c:v>
                </c:pt>
                <c:pt idx="92">
                  <c:v>1002.8724479999997</c:v>
                </c:pt>
                <c:pt idx="93">
                  <c:v>874.55</c:v>
                </c:pt>
                <c:pt idx="94">
                  <c:v>332.911296</c:v>
                </c:pt>
                <c:pt idx="95">
                  <c:v>750.248352</c:v>
                </c:pt>
                <c:pt idx="96">
                  <c:v>1519.7</c:v>
                </c:pt>
                <c:pt idx="97">
                  <c:v>1294.7</c:v>
                </c:pt>
                <c:pt idx="98">
                  <c:v>458.9</c:v>
                </c:pt>
                <c:pt idx="99">
                  <c:v>579.6</c:v>
                </c:pt>
                <c:pt idx="100">
                  <c:v>611.319744</c:v>
                </c:pt>
                <c:pt idx="101">
                  <c:v>1955.0021760000006</c:v>
                </c:pt>
                <c:pt idx="102">
                  <c:v>1298.0200320000004</c:v>
                </c:pt>
              </c:numCache>
            </c:numRef>
          </c:val>
        </c:ser>
        <c:axId val="65884446"/>
        <c:axId val="56089103"/>
      </c:barChart>
      <c:lineChart>
        <c:grouping val="standard"/>
        <c:varyColors val="0"/>
        <c:ser>
          <c:idx val="1"/>
          <c:order val="1"/>
          <c:tx>
            <c:v>ค่าเฉลี่ย P.1 (2464 - 2566 )อยู่ระหว่างค่า+- SD 72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P.1'!$F$5:$F$107</c:f>
              <c:numCache>
                <c:ptCount val="103"/>
                <c:pt idx="0">
                  <c:v>975.3076789511554</c:v>
                </c:pt>
                <c:pt idx="1">
                  <c:v>975.3076789511554</c:v>
                </c:pt>
                <c:pt idx="2">
                  <c:v>975.3076789511554</c:v>
                </c:pt>
                <c:pt idx="3">
                  <c:v>975.3076789511554</c:v>
                </c:pt>
                <c:pt idx="4">
                  <c:v>975.3076789511554</c:v>
                </c:pt>
                <c:pt idx="5">
                  <c:v>975.3076789511554</c:v>
                </c:pt>
                <c:pt idx="6">
                  <c:v>975.3076789511554</c:v>
                </c:pt>
                <c:pt idx="7">
                  <c:v>975.3076789511554</c:v>
                </c:pt>
                <c:pt idx="8">
                  <c:v>975.3076789511554</c:v>
                </c:pt>
                <c:pt idx="9">
                  <c:v>975.3076789511554</c:v>
                </c:pt>
                <c:pt idx="10">
                  <c:v>975.3076789511554</c:v>
                </c:pt>
                <c:pt idx="11">
                  <c:v>975.3076789511554</c:v>
                </c:pt>
                <c:pt idx="12">
                  <c:v>975.3076789511554</c:v>
                </c:pt>
                <c:pt idx="13">
                  <c:v>975.3076789511554</c:v>
                </c:pt>
                <c:pt idx="14">
                  <c:v>975.3076789511554</c:v>
                </c:pt>
                <c:pt idx="15">
                  <c:v>975.3076789511554</c:v>
                </c:pt>
                <c:pt idx="16">
                  <c:v>975.3076789511554</c:v>
                </c:pt>
                <c:pt idx="17">
                  <c:v>975.3076789511554</c:v>
                </c:pt>
                <c:pt idx="18">
                  <c:v>975.3076789511554</c:v>
                </c:pt>
                <c:pt idx="19">
                  <c:v>975.3076789511554</c:v>
                </c:pt>
                <c:pt idx="20">
                  <c:v>975.3076789511554</c:v>
                </c:pt>
                <c:pt idx="21">
                  <c:v>975.3076789511554</c:v>
                </c:pt>
                <c:pt idx="22">
                  <c:v>975.3076789511554</c:v>
                </c:pt>
                <c:pt idx="23">
                  <c:v>975.3076789511554</c:v>
                </c:pt>
                <c:pt idx="24">
                  <c:v>975.3076789511554</c:v>
                </c:pt>
                <c:pt idx="25">
                  <c:v>975.3076789511554</c:v>
                </c:pt>
                <c:pt idx="26">
                  <c:v>975.3076789511554</c:v>
                </c:pt>
                <c:pt idx="27">
                  <c:v>975.3076789511554</c:v>
                </c:pt>
                <c:pt idx="28">
                  <c:v>975.3076789511554</c:v>
                </c:pt>
                <c:pt idx="29">
                  <c:v>975.3076789511554</c:v>
                </c:pt>
                <c:pt idx="30">
                  <c:v>975.3076789511554</c:v>
                </c:pt>
                <c:pt idx="31">
                  <c:v>975.3076789511554</c:v>
                </c:pt>
                <c:pt idx="32">
                  <c:v>975.3076789511554</c:v>
                </c:pt>
                <c:pt idx="33">
                  <c:v>975.3076789511554</c:v>
                </c:pt>
                <c:pt idx="34">
                  <c:v>975.3076789511554</c:v>
                </c:pt>
                <c:pt idx="35">
                  <c:v>975.3076789511554</c:v>
                </c:pt>
                <c:pt idx="36">
                  <c:v>975.3076789511554</c:v>
                </c:pt>
                <c:pt idx="37">
                  <c:v>975.3076789511554</c:v>
                </c:pt>
                <c:pt idx="38">
                  <c:v>975.3076789511554</c:v>
                </c:pt>
                <c:pt idx="39">
                  <c:v>975.3076789511554</c:v>
                </c:pt>
                <c:pt idx="40">
                  <c:v>975.3076789511554</c:v>
                </c:pt>
                <c:pt idx="41">
                  <c:v>975.3076789511554</c:v>
                </c:pt>
                <c:pt idx="42">
                  <c:v>975.3076789511554</c:v>
                </c:pt>
                <c:pt idx="43">
                  <c:v>975.3076789511554</c:v>
                </c:pt>
                <c:pt idx="44">
                  <c:v>975.3076789511554</c:v>
                </c:pt>
                <c:pt idx="45">
                  <c:v>975.3076789511554</c:v>
                </c:pt>
                <c:pt idx="46">
                  <c:v>975.3076789511554</c:v>
                </c:pt>
                <c:pt idx="47">
                  <c:v>975.3076789511554</c:v>
                </c:pt>
                <c:pt idx="48">
                  <c:v>975.3076789511554</c:v>
                </c:pt>
                <c:pt idx="49">
                  <c:v>975.3076789511554</c:v>
                </c:pt>
                <c:pt idx="50">
                  <c:v>975.3076789511554</c:v>
                </c:pt>
                <c:pt idx="51">
                  <c:v>975.3076789511554</c:v>
                </c:pt>
                <c:pt idx="52">
                  <c:v>975.3076789511554</c:v>
                </c:pt>
                <c:pt idx="53">
                  <c:v>975.3076789511554</c:v>
                </c:pt>
                <c:pt idx="54">
                  <c:v>975.3076789511554</c:v>
                </c:pt>
                <c:pt idx="55">
                  <c:v>975.3076789511554</c:v>
                </c:pt>
                <c:pt idx="56">
                  <c:v>975.3076789511554</c:v>
                </c:pt>
                <c:pt idx="57">
                  <c:v>975.3076789511554</c:v>
                </c:pt>
                <c:pt idx="58">
                  <c:v>975.3076789511554</c:v>
                </c:pt>
                <c:pt idx="59">
                  <c:v>975.3076789511554</c:v>
                </c:pt>
                <c:pt idx="60">
                  <c:v>975.3076789511554</c:v>
                </c:pt>
                <c:pt idx="61">
                  <c:v>975.3076789511554</c:v>
                </c:pt>
                <c:pt idx="62">
                  <c:v>975.3076789511554</c:v>
                </c:pt>
                <c:pt idx="63">
                  <c:v>975.3076789511554</c:v>
                </c:pt>
                <c:pt idx="64">
                  <c:v>975.3076789511554</c:v>
                </c:pt>
                <c:pt idx="65">
                  <c:v>975.3076789511554</c:v>
                </c:pt>
                <c:pt idx="66">
                  <c:v>975.3076789511554</c:v>
                </c:pt>
                <c:pt idx="67">
                  <c:v>975.3076789511554</c:v>
                </c:pt>
                <c:pt idx="68">
                  <c:v>975.3076789511554</c:v>
                </c:pt>
                <c:pt idx="69">
                  <c:v>975.3076789511554</c:v>
                </c:pt>
                <c:pt idx="70">
                  <c:v>975.3076789511554</c:v>
                </c:pt>
                <c:pt idx="71">
                  <c:v>975.3076789511554</c:v>
                </c:pt>
                <c:pt idx="72">
                  <c:v>975.3076789511554</c:v>
                </c:pt>
                <c:pt idx="73">
                  <c:v>975.3076789511554</c:v>
                </c:pt>
                <c:pt idx="74">
                  <c:v>975.3076789511554</c:v>
                </c:pt>
                <c:pt idx="75">
                  <c:v>975.3076789511554</c:v>
                </c:pt>
                <c:pt idx="76">
                  <c:v>975.3076789511554</c:v>
                </c:pt>
                <c:pt idx="77">
                  <c:v>975.3076789511554</c:v>
                </c:pt>
                <c:pt idx="78">
                  <c:v>975.3076789511554</c:v>
                </c:pt>
                <c:pt idx="79">
                  <c:v>975.3076789511554</c:v>
                </c:pt>
                <c:pt idx="80">
                  <c:v>975.3076789511554</c:v>
                </c:pt>
                <c:pt idx="81">
                  <c:v>975.3076789511554</c:v>
                </c:pt>
                <c:pt idx="82">
                  <c:v>975.3076789511554</c:v>
                </c:pt>
                <c:pt idx="83">
                  <c:v>975.3076789511554</c:v>
                </c:pt>
                <c:pt idx="84">
                  <c:v>975.3076789511554</c:v>
                </c:pt>
                <c:pt idx="85">
                  <c:v>975.3076789511554</c:v>
                </c:pt>
                <c:pt idx="86">
                  <c:v>975.3076789511554</c:v>
                </c:pt>
                <c:pt idx="87">
                  <c:v>975.3076789511554</c:v>
                </c:pt>
                <c:pt idx="88">
                  <c:v>975.3076789511554</c:v>
                </c:pt>
                <c:pt idx="89">
                  <c:v>975.3076789511554</c:v>
                </c:pt>
                <c:pt idx="90">
                  <c:v>975.3076789511554</c:v>
                </c:pt>
                <c:pt idx="91">
                  <c:v>975.3076789511554</c:v>
                </c:pt>
                <c:pt idx="92">
                  <c:v>975.3076789511554</c:v>
                </c:pt>
                <c:pt idx="93">
                  <c:v>975.3076789511554</c:v>
                </c:pt>
                <c:pt idx="94">
                  <c:v>975.3076789511554</c:v>
                </c:pt>
                <c:pt idx="95">
                  <c:v>975.3076789511554</c:v>
                </c:pt>
                <c:pt idx="96">
                  <c:v>975.3076789511554</c:v>
                </c:pt>
                <c:pt idx="97">
                  <c:v>975.3076789511554</c:v>
                </c:pt>
                <c:pt idx="98">
                  <c:v>975.3076789511554</c:v>
                </c:pt>
                <c:pt idx="99">
                  <c:v>975.3076789511554</c:v>
                </c:pt>
                <c:pt idx="100">
                  <c:v>975.3076789511554</c:v>
                </c:pt>
                <c:pt idx="101">
                  <c:v>975.3076789511554</c:v>
                </c:pt>
                <c:pt idx="102">
                  <c:v>975.3076789511554</c:v>
                </c:pt>
              </c:numCache>
            </c:numRef>
          </c:cat>
          <c:val>
            <c:numRef>
              <c:f>'std. - P.1'!$E$5:$E$107</c:f>
              <c:numCache>
                <c:ptCount val="103"/>
                <c:pt idx="0">
                  <c:v>1711.436381203884</c:v>
                </c:pt>
                <c:pt idx="1">
                  <c:v>1711.436381203884</c:v>
                </c:pt>
                <c:pt idx="2">
                  <c:v>1711.436381203884</c:v>
                </c:pt>
                <c:pt idx="3">
                  <c:v>1711.436381203884</c:v>
                </c:pt>
                <c:pt idx="4">
                  <c:v>1711.436381203884</c:v>
                </c:pt>
                <c:pt idx="5">
                  <c:v>1711.436381203884</c:v>
                </c:pt>
                <c:pt idx="6">
                  <c:v>1711.436381203884</c:v>
                </c:pt>
                <c:pt idx="7">
                  <c:v>1711.436381203884</c:v>
                </c:pt>
                <c:pt idx="8">
                  <c:v>1711.436381203884</c:v>
                </c:pt>
                <c:pt idx="9">
                  <c:v>1711.436381203884</c:v>
                </c:pt>
                <c:pt idx="10">
                  <c:v>1711.436381203884</c:v>
                </c:pt>
                <c:pt idx="11">
                  <c:v>1711.436381203884</c:v>
                </c:pt>
                <c:pt idx="12">
                  <c:v>1711.436381203884</c:v>
                </c:pt>
                <c:pt idx="13">
                  <c:v>1711.436381203884</c:v>
                </c:pt>
                <c:pt idx="14">
                  <c:v>1711.436381203884</c:v>
                </c:pt>
                <c:pt idx="15">
                  <c:v>1711.436381203884</c:v>
                </c:pt>
                <c:pt idx="16">
                  <c:v>1711.436381203884</c:v>
                </c:pt>
                <c:pt idx="17">
                  <c:v>1711.436381203884</c:v>
                </c:pt>
                <c:pt idx="18">
                  <c:v>1711.436381203884</c:v>
                </c:pt>
                <c:pt idx="19">
                  <c:v>1711.436381203884</c:v>
                </c:pt>
                <c:pt idx="20">
                  <c:v>1711.436381203884</c:v>
                </c:pt>
                <c:pt idx="21">
                  <c:v>1711.436381203884</c:v>
                </c:pt>
                <c:pt idx="22">
                  <c:v>1711.436381203884</c:v>
                </c:pt>
                <c:pt idx="23">
                  <c:v>1711.436381203884</c:v>
                </c:pt>
                <c:pt idx="24">
                  <c:v>1711.436381203884</c:v>
                </c:pt>
                <c:pt idx="25">
                  <c:v>1711.436381203884</c:v>
                </c:pt>
                <c:pt idx="26">
                  <c:v>1711.436381203884</c:v>
                </c:pt>
                <c:pt idx="27">
                  <c:v>1711.436381203884</c:v>
                </c:pt>
                <c:pt idx="28">
                  <c:v>1711.436381203884</c:v>
                </c:pt>
                <c:pt idx="29">
                  <c:v>1711.436381203884</c:v>
                </c:pt>
                <c:pt idx="30">
                  <c:v>1711.436381203884</c:v>
                </c:pt>
                <c:pt idx="31">
                  <c:v>1711.436381203884</c:v>
                </c:pt>
                <c:pt idx="32">
                  <c:v>1711.436381203884</c:v>
                </c:pt>
                <c:pt idx="33">
                  <c:v>1711.436381203884</c:v>
                </c:pt>
                <c:pt idx="34">
                  <c:v>1711.436381203884</c:v>
                </c:pt>
                <c:pt idx="35">
                  <c:v>1711.436381203884</c:v>
                </c:pt>
                <c:pt idx="36">
                  <c:v>1711.436381203884</c:v>
                </c:pt>
                <c:pt idx="37">
                  <c:v>1711.436381203884</c:v>
                </c:pt>
                <c:pt idx="38">
                  <c:v>1711.436381203884</c:v>
                </c:pt>
                <c:pt idx="39">
                  <c:v>1711.436381203884</c:v>
                </c:pt>
                <c:pt idx="40">
                  <c:v>1711.436381203884</c:v>
                </c:pt>
                <c:pt idx="41">
                  <c:v>1711.436381203884</c:v>
                </c:pt>
                <c:pt idx="42">
                  <c:v>1711.436381203884</c:v>
                </c:pt>
                <c:pt idx="43">
                  <c:v>1711.436381203884</c:v>
                </c:pt>
                <c:pt idx="44">
                  <c:v>1711.436381203884</c:v>
                </c:pt>
                <c:pt idx="45">
                  <c:v>1711.436381203884</c:v>
                </c:pt>
                <c:pt idx="46">
                  <c:v>1711.436381203884</c:v>
                </c:pt>
                <c:pt idx="47">
                  <c:v>1711.436381203884</c:v>
                </c:pt>
                <c:pt idx="48">
                  <c:v>1711.436381203884</c:v>
                </c:pt>
                <c:pt idx="49">
                  <c:v>1711.436381203884</c:v>
                </c:pt>
                <c:pt idx="50">
                  <c:v>1711.436381203884</c:v>
                </c:pt>
                <c:pt idx="51">
                  <c:v>1711.436381203884</c:v>
                </c:pt>
                <c:pt idx="52">
                  <c:v>1711.436381203884</c:v>
                </c:pt>
                <c:pt idx="53">
                  <c:v>1711.436381203884</c:v>
                </c:pt>
                <c:pt idx="54">
                  <c:v>1711.436381203884</c:v>
                </c:pt>
                <c:pt idx="55">
                  <c:v>1711.436381203884</c:v>
                </c:pt>
                <c:pt idx="56">
                  <c:v>1711.436381203884</c:v>
                </c:pt>
                <c:pt idx="57">
                  <c:v>1711.436381203884</c:v>
                </c:pt>
                <c:pt idx="58">
                  <c:v>1711.436381203884</c:v>
                </c:pt>
                <c:pt idx="59">
                  <c:v>1711.436381203884</c:v>
                </c:pt>
                <c:pt idx="60">
                  <c:v>1711.436381203884</c:v>
                </c:pt>
                <c:pt idx="61">
                  <c:v>1711.436381203884</c:v>
                </c:pt>
                <c:pt idx="62">
                  <c:v>1711.436381203884</c:v>
                </c:pt>
                <c:pt idx="63">
                  <c:v>1711.436381203884</c:v>
                </c:pt>
                <c:pt idx="64">
                  <c:v>1711.436381203884</c:v>
                </c:pt>
                <c:pt idx="65">
                  <c:v>1711.436381203884</c:v>
                </c:pt>
                <c:pt idx="66">
                  <c:v>1711.436381203884</c:v>
                </c:pt>
                <c:pt idx="67">
                  <c:v>1711.436381203884</c:v>
                </c:pt>
                <c:pt idx="68">
                  <c:v>1711.436381203884</c:v>
                </c:pt>
                <c:pt idx="69">
                  <c:v>1711.436381203884</c:v>
                </c:pt>
                <c:pt idx="70">
                  <c:v>1711.436381203884</c:v>
                </c:pt>
                <c:pt idx="71">
                  <c:v>1711.436381203884</c:v>
                </c:pt>
                <c:pt idx="72">
                  <c:v>1711.436381203884</c:v>
                </c:pt>
                <c:pt idx="73">
                  <c:v>1711.436381203884</c:v>
                </c:pt>
                <c:pt idx="74">
                  <c:v>1711.436381203884</c:v>
                </c:pt>
                <c:pt idx="75">
                  <c:v>1711.436381203884</c:v>
                </c:pt>
                <c:pt idx="76">
                  <c:v>1711.436381203884</c:v>
                </c:pt>
                <c:pt idx="77">
                  <c:v>1711.436381203884</c:v>
                </c:pt>
                <c:pt idx="78">
                  <c:v>1711.436381203884</c:v>
                </c:pt>
                <c:pt idx="79">
                  <c:v>1711.436381203884</c:v>
                </c:pt>
                <c:pt idx="80">
                  <c:v>1711.436381203884</c:v>
                </c:pt>
                <c:pt idx="81">
                  <c:v>1711.436381203884</c:v>
                </c:pt>
                <c:pt idx="82">
                  <c:v>1711.436381203884</c:v>
                </c:pt>
                <c:pt idx="83">
                  <c:v>1711.436381203884</c:v>
                </c:pt>
                <c:pt idx="84">
                  <c:v>1711.436381203884</c:v>
                </c:pt>
                <c:pt idx="85">
                  <c:v>1711.436381203884</c:v>
                </c:pt>
                <c:pt idx="86">
                  <c:v>1711.436381203884</c:v>
                </c:pt>
                <c:pt idx="87">
                  <c:v>1711.436381203884</c:v>
                </c:pt>
                <c:pt idx="88">
                  <c:v>1711.436381203884</c:v>
                </c:pt>
                <c:pt idx="89">
                  <c:v>1711.436381203884</c:v>
                </c:pt>
                <c:pt idx="90">
                  <c:v>1711.436381203884</c:v>
                </c:pt>
                <c:pt idx="91">
                  <c:v>1711.436381203884</c:v>
                </c:pt>
                <c:pt idx="92">
                  <c:v>1711.436381203884</c:v>
                </c:pt>
                <c:pt idx="93">
                  <c:v>1711.436381203884</c:v>
                </c:pt>
                <c:pt idx="94">
                  <c:v>1711.436381203884</c:v>
                </c:pt>
                <c:pt idx="95">
                  <c:v>1711.436381203884</c:v>
                </c:pt>
                <c:pt idx="96">
                  <c:v>1711.436381203884</c:v>
                </c:pt>
                <c:pt idx="97">
                  <c:v>1711.436381203884</c:v>
                </c:pt>
                <c:pt idx="98">
                  <c:v>1711.436381203884</c:v>
                </c:pt>
                <c:pt idx="99">
                  <c:v>1711.436381203884</c:v>
                </c:pt>
                <c:pt idx="100">
                  <c:v>1711.436381203884</c:v>
                </c:pt>
                <c:pt idx="101">
                  <c:v>1711.436381203884</c:v>
                </c:pt>
                <c:pt idx="102">
                  <c:v>1711.436381203884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P.1'!$F$5:$F$107</c:f>
              <c:numCache>
                <c:ptCount val="103"/>
                <c:pt idx="0">
                  <c:v>975.3076789511554</c:v>
                </c:pt>
                <c:pt idx="1">
                  <c:v>975.3076789511554</c:v>
                </c:pt>
                <c:pt idx="2">
                  <c:v>975.3076789511554</c:v>
                </c:pt>
                <c:pt idx="3">
                  <c:v>975.3076789511554</c:v>
                </c:pt>
                <c:pt idx="4">
                  <c:v>975.3076789511554</c:v>
                </c:pt>
                <c:pt idx="5">
                  <c:v>975.3076789511554</c:v>
                </c:pt>
                <c:pt idx="6">
                  <c:v>975.3076789511554</c:v>
                </c:pt>
                <c:pt idx="7">
                  <c:v>975.3076789511554</c:v>
                </c:pt>
                <c:pt idx="8">
                  <c:v>975.3076789511554</c:v>
                </c:pt>
                <c:pt idx="9">
                  <c:v>975.3076789511554</c:v>
                </c:pt>
                <c:pt idx="10">
                  <c:v>975.3076789511554</c:v>
                </c:pt>
                <c:pt idx="11">
                  <c:v>975.3076789511554</c:v>
                </c:pt>
                <c:pt idx="12">
                  <c:v>975.3076789511554</c:v>
                </c:pt>
                <c:pt idx="13">
                  <c:v>975.3076789511554</c:v>
                </c:pt>
                <c:pt idx="14">
                  <c:v>975.3076789511554</c:v>
                </c:pt>
                <c:pt idx="15">
                  <c:v>975.3076789511554</c:v>
                </c:pt>
                <c:pt idx="16">
                  <c:v>975.3076789511554</c:v>
                </c:pt>
                <c:pt idx="17">
                  <c:v>975.3076789511554</c:v>
                </c:pt>
                <c:pt idx="18">
                  <c:v>975.3076789511554</c:v>
                </c:pt>
                <c:pt idx="19">
                  <c:v>975.3076789511554</c:v>
                </c:pt>
                <c:pt idx="20">
                  <c:v>975.3076789511554</c:v>
                </c:pt>
                <c:pt idx="21">
                  <c:v>975.3076789511554</c:v>
                </c:pt>
                <c:pt idx="22">
                  <c:v>975.3076789511554</c:v>
                </c:pt>
                <c:pt idx="23">
                  <c:v>975.3076789511554</c:v>
                </c:pt>
                <c:pt idx="24">
                  <c:v>975.3076789511554</c:v>
                </c:pt>
                <c:pt idx="25">
                  <c:v>975.3076789511554</c:v>
                </c:pt>
                <c:pt idx="26">
                  <c:v>975.3076789511554</c:v>
                </c:pt>
                <c:pt idx="27">
                  <c:v>975.3076789511554</c:v>
                </c:pt>
                <c:pt idx="28">
                  <c:v>975.3076789511554</c:v>
                </c:pt>
                <c:pt idx="29">
                  <c:v>975.3076789511554</c:v>
                </c:pt>
                <c:pt idx="30">
                  <c:v>975.3076789511554</c:v>
                </c:pt>
                <c:pt idx="31">
                  <c:v>975.3076789511554</c:v>
                </c:pt>
                <c:pt idx="32">
                  <c:v>975.3076789511554</c:v>
                </c:pt>
                <c:pt idx="33">
                  <c:v>975.3076789511554</c:v>
                </c:pt>
                <c:pt idx="34">
                  <c:v>975.3076789511554</c:v>
                </c:pt>
                <c:pt idx="35">
                  <c:v>975.3076789511554</c:v>
                </c:pt>
                <c:pt idx="36">
                  <c:v>975.3076789511554</c:v>
                </c:pt>
                <c:pt idx="37">
                  <c:v>975.3076789511554</c:v>
                </c:pt>
                <c:pt idx="38">
                  <c:v>975.3076789511554</c:v>
                </c:pt>
                <c:pt idx="39">
                  <c:v>975.3076789511554</c:v>
                </c:pt>
                <c:pt idx="40">
                  <c:v>975.3076789511554</c:v>
                </c:pt>
                <c:pt idx="41">
                  <c:v>975.3076789511554</c:v>
                </c:pt>
                <c:pt idx="42">
                  <c:v>975.3076789511554</c:v>
                </c:pt>
                <c:pt idx="43">
                  <c:v>975.3076789511554</c:v>
                </c:pt>
                <c:pt idx="44">
                  <c:v>975.3076789511554</c:v>
                </c:pt>
                <c:pt idx="45">
                  <c:v>975.3076789511554</c:v>
                </c:pt>
                <c:pt idx="46">
                  <c:v>975.3076789511554</c:v>
                </c:pt>
                <c:pt idx="47">
                  <c:v>975.3076789511554</c:v>
                </c:pt>
                <c:pt idx="48">
                  <c:v>975.3076789511554</c:v>
                </c:pt>
                <c:pt idx="49">
                  <c:v>975.3076789511554</c:v>
                </c:pt>
                <c:pt idx="50">
                  <c:v>975.3076789511554</c:v>
                </c:pt>
                <c:pt idx="51">
                  <c:v>975.3076789511554</c:v>
                </c:pt>
                <c:pt idx="52">
                  <c:v>975.3076789511554</c:v>
                </c:pt>
                <c:pt idx="53">
                  <c:v>975.3076789511554</c:v>
                </c:pt>
                <c:pt idx="54">
                  <c:v>975.3076789511554</c:v>
                </c:pt>
                <c:pt idx="55">
                  <c:v>975.3076789511554</c:v>
                </c:pt>
                <c:pt idx="56">
                  <c:v>975.3076789511554</c:v>
                </c:pt>
                <c:pt idx="57">
                  <c:v>975.3076789511554</c:v>
                </c:pt>
                <c:pt idx="58">
                  <c:v>975.3076789511554</c:v>
                </c:pt>
                <c:pt idx="59">
                  <c:v>975.3076789511554</c:v>
                </c:pt>
                <c:pt idx="60">
                  <c:v>975.3076789511554</c:v>
                </c:pt>
                <c:pt idx="61">
                  <c:v>975.3076789511554</c:v>
                </c:pt>
                <c:pt idx="62">
                  <c:v>975.3076789511554</c:v>
                </c:pt>
                <c:pt idx="63">
                  <c:v>975.3076789511554</c:v>
                </c:pt>
                <c:pt idx="64">
                  <c:v>975.3076789511554</c:v>
                </c:pt>
                <c:pt idx="65">
                  <c:v>975.3076789511554</c:v>
                </c:pt>
                <c:pt idx="66">
                  <c:v>975.3076789511554</c:v>
                </c:pt>
                <c:pt idx="67">
                  <c:v>975.3076789511554</c:v>
                </c:pt>
                <c:pt idx="68">
                  <c:v>975.3076789511554</c:v>
                </c:pt>
                <c:pt idx="69">
                  <c:v>975.3076789511554</c:v>
                </c:pt>
                <c:pt idx="70">
                  <c:v>975.3076789511554</c:v>
                </c:pt>
                <c:pt idx="71">
                  <c:v>975.3076789511554</c:v>
                </c:pt>
                <c:pt idx="72">
                  <c:v>975.3076789511554</c:v>
                </c:pt>
                <c:pt idx="73">
                  <c:v>975.3076789511554</c:v>
                </c:pt>
                <c:pt idx="74">
                  <c:v>975.3076789511554</c:v>
                </c:pt>
                <c:pt idx="75">
                  <c:v>975.3076789511554</c:v>
                </c:pt>
                <c:pt idx="76">
                  <c:v>975.3076789511554</c:v>
                </c:pt>
                <c:pt idx="77">
                  <c:v>975.3076789511554</c:v>
                </c:pt>
                <c:pt idx="78">
                  <c:v>975.3076789511554</c:v>
                </c:pt>
                <c:pt idx="79">
                  <c:v>975.3076789511554</c:v>
                </c:pt>
                <c:pt idx="80">
                  <c:v>975.3076789511554</c:v>
                </c:pt>
                <c:pt idx="81">
                  <c:v>975.3076789511554</c:v>
                </c:pt>
                <c:pt idx="82">
                  <c:v>975.3076789511554</c:v>
                </c:pt>
                <c:pt idx="83">
                  <c:v>975.3076789511554</c:v>
                </c:pt>
                <c:pt idx="84">
                  <c:v>975.3076789511554</c:v>
                </c:pt>
                <c:pt idx="85">
                  <c:v>975.3076789511554</c:v>
                </c:pt>
                <c:pt idx="86">
                  <c:v>975.3076789511554</c:v>
                </c:pt>
                <c:pt idx="87">
                  <c:v>975.3076789511554</c:v>
                </c:pt>
                <c:pt idx="88">
                  <c:v>975.3076789511554</c:v>
                </c:pt>
                <c:pt idx="89">
                  <c:v>975.3076789511554</c:v>
                </c:pt>
                <c:pt idx="90">
                  <c:v>975.3076789511554</c:v>
                </c:pt>
                <c:pt idx="91">
                  <c:v>975.3076789511554</c:v>
                </c:pt>
                <c:pt idx="92">
                  <c:v>975.3076789511554</c:v>
                </c:pt>
                <c:pt idx="93">
                  <c:v>975.3076789511554</c:v>
                </c:pt>
                <c:pt idx="94">
                  <c:v>975.3076789511554</c:v>
                </c:pt>
                <c:pt idx="95">
                  <c:v>975.3076789511554</c:v>
                </c:pt>
                <c:pt idx="96">
                  <c:v>975.3076789511554</c:v>
                </c:pt>
                <c:pt idx="97">
                  <c:v>975.3076789511554</c:v>
                </c:pt>
                <c:pt idx="98">
                  <c:v>975.3076789511554</c:v>
                </c:pt>
                <c:pt idx="99">
                  <c:v>975.3076789511554</c:v>
                </c:pt>
                <c:pt idx="100">
                  <c:v>975.3076789511554</c:v>
                </c:pt>
                <c:pt idx="101">
                  <c:v>975.3076789511554</c:v>
                </c:pt>
                <c:pt idx="102">
                  <c:v>975.3076789511554</c:v>
                </c:pt>
              </c:numCache>
            </c:numRef>
          </c:cat>
          <c:val>
            <c:numRef>
              <c:f>'std. - P.1'!$H$5:$H$107</c:f>
              <c:numCache>
                <c:ptCount val="103"/>
                <c:pt idx="0">
                  <c:v>2447.5650834566122</c:v>
                </c:pt>
                <c:pt idx="1">
                  <c:v>2447.5650834566122</c:v>
                </c:pt>
                <c:pt idx="2">
                  <c:v>2447.5650834566122</c:v>
                </c:pt>
                <c:pt idx="3">
                  <c:v>2447.5650834566122</c:v>
                </c:pt>
                <c:pt idx="4">
                  <c:v>2447.5650834566122</c:v>
                </c:pt>
                <c:pt idx="5">
                  <c:v>2447.5650834566122</c:v>
                </c:pt>
                <c:pt idx="6">
                  <c:v>2447.5650834566122</c:v>
                </c:pt>
                <c:pt idx="7">
                  <c:v>2447.5650834566122</c:v>
                </c:pt>
                <c:pt idx="8">
                  <c:v>2447.5650834566122</c:v>
                </c:pt>
                <c:pt idx="9">
                  <c:v>2447.5650834566122</c:v>
                </c:pt>
                <c:pt idx="10">
                  <c:v>2447.5650834566122</c:v>
                </c:pt>
                <c:pt idx="11">
                  <c:v>2447.5650834566122</c:v>
                </c:pt>
                <c:pt idx="12">
                  <c:v>2447.5650834566122</c:v>
                </c:pt>
                <c:pt idx="13">
                  <c:v>2447.5650834566122</c:v>
                </c:pt>
                <c:pt idx="14">
                  <c:v>2447.5650834566122</c:v>
                </c:pt>
                <c:pt idx="15">
                  <c:v>2447.5650834566122</c:v>
                </c:pt>
                <c:pt idx="16">
                  <c:v>2447.5650834566122</c:v>
                </c:pt>
                <c:pt idx="17">
                  <c:v>2447.5650834566122</c:v>
                </c:pt>
                <c:pt idx="18">
                  <c:v>2447.5650834566122</c:v>
                </c:pt>
                <c:pt idx="19">
                  <c:v>2447.5650834566122</c:v>
                </c:pt>
                <c:pt idx="20">
                  <c:v>2447.5650834566122</c:v>
                </c:pt>
                <c:pt idx="21">
                  <c:v>2447.5650834566122</c:v>
                </c:pt>
                <c:pt idx="22">
                  <c:v>2447.5650834566122</c:v>
                </c:pt>
                <c:pt idx="23">
                  <c:v>2447.5650834566122</c:v>
                </c:pt>
                <c:pt idx="24">
                  <c:v>2447.5650834566122</c:v>
                </c:pt>
                <c:pt idx="25">
                  <c:v>2447.5650834566122</c:v>
                </c:pt>
                <c:pt idx="26">
                  <c:v>2447.5650834566122</c:v>
                </c:pt>
                <c:pt idx="27">
                  <c:v>2447.5650834566122</c:v>
                </c:pt>
                <c:pt idx="28">
                  <c:v>2447.5650834566122</c:v>
                </c:pt>
                <c:pt idx="29">
                  <c:v>2447.5650834566122</c:v>
                </c:pt>
                <c:pt idx="30">
                  <c:v>2447.5650834566122</c:v>
                </c:pt>
                <c:pt idx="31">
                  <c:v>2447.5650834566122</c:v>
                </c:pt>
                <c:pt idx="32">
                  <c:v>2447.5650834566122</c:v>
                </c:pt>
                <c:pt idx="33">
                  <c:v>2447.5650834566122</c:v>
                </c:pt>
                <c:pt idx="34">
                  <c:v>2447.5650834566122</c:v>
                </c:pt>
                <c:pt idx="35">
                  <c:v>2447.5650834566122</c:v>
                </c:pt>
                <c:pt idx="36">
                  <c:v>2447.5650834566122</c:v>
                </c:pt>
                <c:pt idx="37">
                  <c:v>2447.5650834566122</c:v>
                </c:pt>
                <c:pt idx="38">
                  <c:v>2447.5650834566122</c:v>
                </c:pt>
                <c:pt idx="39">
                  <c:v>2447.5650834566122</c:v>
                </c:pt>
                <c:pt idx="40">
                  <c:v>2447.5650834566122</c:v>
                </c:pt>
                <c:pt idx="41">
                  <c:v>2447.5650834566122</c:v>
                </c:pt>
                <c:pt idx="42">
                  <c:v>2447.5650834566122</c:v>
                </c:pt>
                <c:pt idx="43">
                  <c:v>2447.5650834566122</c:v>
                </c:pt>
                <c:pt idx="44">
                  <c:v>2447.5650834566122</c:v>
                </c:pt>
                <c:pt idx="45">
                  <c:v>2447.5650834566122</c:v>
                </c:pt>
                <c:pt idx="46">
                  <c:v>2447.5650834566122</c:v>
                </c:pt>
                <c:pt idx="47">
                  <c:v>2447.5650834566122</c:v>
                </c:pt>
                <c:pt idx="48">
                  <c:v>2447.5650834566122</c:v>
                </c:pt>
                <c:pt idx="49">
                  <c:v>2447.5650834566122</c:v>
                </c:pt>
                <c:pt idx="50">
                  <c:v>2447.5650834566122</c:v>
                </c:pt>
                <c:pt idx="51">
                  <c:v>2447.5650834566122</c:v>
                </c:pt>
                <c:pt idx="52">
                  <c:v>2447.5650834566122</c:v>
                </c:pt>
                <c:pt idx="53">
                  <c:v>2447.5650834566122</c:v>
                </c:pt>
                <c:pt idx="54">
                  <c:v>2447.5650834566122</c:v>
                </c:pt>
                <c:pt idx="55">
                  <c:v>2447.5650834566122</c:v>
                </c:pt>
                <c:pt idx="56">
                  <c:v>2447.5650834566122</c:v>
                </c:pt>
                <c:pt idx="57">
                  <c:v>2447.5650834566122</c:v>
                </c:pt>
                <c:pt idx="58">
                  <c:v>2447.5650834566122</c:v>
                </c:pt>
                <c:pt idx="59">
                  <c:v>2447.5650834566122</c:v>
                </c:pt>
                <c:pt idx="60">
                  <c:v>2447.5650834566122</c:v>
                </c:pt>
                <c:pt idx="61">
                  <c:v>2447.5650834566122</c:v>
                </c:pt>
                <c:pt idx="62">
                  <c:v>2447.5650834566122</c:v>
                </c:pt>
                <c:pt idx="63">
                  <c:v>2447.5650834566122</c:v>
                </c:pt>
                <c:pt idx="64">
                  <c:v>2447.5650834566122</c:v>
                </c:pt>
                <c:pt idx="65">
                  <c:v>2447.5650834566122</c:v>
                </c:pt>
                <c:pt idx="66">
                  <c:v>2447.5650834566122</c:v>
                </c:pt>
                <c:pt idx="67">
                  <c:v>2447.5650834566122</c:v>
                </c:pt>
                <c:pt idx="68">
                  <c:v>2447.5650834566122</c:v>
                </c:pt>
                <c:pt idx="69">
                  <c:v>2447.5650834566122</c:v>
                </c:pt>
                <c:pt idx="70">
                  <c:v>2447.5650834566122</c:v>
                </c:pt>
                <c:pt idx="71">
                  <c:v>2447.5650834566122</c:v>
                </c:pt>
                <c:pt idx="72">
                  <c:v>2447.5650834566122</c:v>
                </c:pt>
                <c:pt idx="73">
                  <c:v>2447.5650834566122</c:v>
                </c:pt>
                <c:pt idx="74">
                  <c:v>2447.5650834566122</c:v>
                </c:pt>
                <c:pt idx="75">
                  <c:v>2447.5650834566122</c:v>
                </c:pt>
                <c:pt idx="76">
                  <c:v>2447.5650834566122</c:v>
                </c:pt>
                <c:pt idx="77">
                  <c:v>2447.5650834566122</c:v>
                </c:pt>
                <c:pt idx="78">
                  <c:v>2447.5650834566122</c:v>
                </c:pt>
                <c:pt idx="79">
                  <c:v>2447.5650834566122</c:v>
                </c:pt>
                <c:pt idx="80">
                  <c:v>2447.5650834566122</c:v>
                </c:pt>
                <c:pt idx="81">
                  <c:v>2447.5650834566122</c:v>
                </c:pt>
                <c:pt idx="82">
                  <c:v>2447.5650834566122</c:v>
                </c:pt>
                <c:pt idx="83">
                  <c:v>2447.5650834566122</c:v>
                </c:pt>
                <c:pt idx="84">
                  <c:v>2447.5650834566122</c:v>
                </c:pt>
                <c:pt idx="85">
                  <c:v>2447.5650834566122</c:v>
                </c:pt>
                <c:pt idx="86">
                  <c:v>2447.5650834566122</c:v>
                </c:pt>
                <c:pt idx="87">
                  <c:v>2447.5650834566122</c:v>
                </c:pt>
                <c:pt idx="88">
                  <c:v>2447.5650834566122</c:v>
                </c:pt>
                <c:pt idx="89">
                  <c:v>2447.5650834566122</c:v>
                </c:pt>
                <c:pt idx="90">
                  <c:v>2447.5650834566122</c:v>
                </c:pt>
                <c:pt idx="91">
                  <c:v>2447.5650834566122</c:v>
                </c:pt>
                <c:pt idx="92">
                  <c:v>2447.5650834566122</c:v>
                </c:pt>
                <c:pt idx="93">
                  <c:v>2447.5650834566122</c:v>
                </c:pt>
                <c:pt idx="94">
                  <c:v>2447.5650834566122</c:v>
                </c:pt>
                <c:pt idx="95">
                  <c:v>2447.5650834566122</c:v>
                </c:pt>
                <c:pt idx="96">
                  <c:v>2447.5650834566122</c:v>
                </c:pt>
                <c:pt idx="97">
                  <c:v>2447.5650834566122</c:v>
                </c:pt>
                <c:pt idx="98">
                  <c:v>2447.5650834566122</c:v>
                </c:pt>
                <c:pt idx="99">
                  <c:v>2447.5650834566122</c:v>
                </c:pt>
                <c:pt idx="100">
                  <c:v>2447.5650834566122</c:v>
                </c:pt>
                <c:pt idx="101">
                  <c:v>2447.5650834566122</c:v>
                </c:pt>
                <c:pt idx="102">
                  <c:v>2447.5650834566122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P.1'!$F$5:$F$107</c:f>
              <c:numCache>
                <c:ptCount val="103"/>
                <c:pt idx="0">
                  <c:v>975.3076789511554</c:v>
                </c:pt>
                <c:pt idx="1">
                  <c:v>975.3076789511554</c:v>
                </c:pt>
                <c:pt idx="2">
                  <c:v>975.3076789511554</c:v>
                </c:pt>
                <c:pt idx="3">
                  <c:v>975.3076789511554</c:v>
                </c:pt>
                <c:pt idx="4">
                  <c:v>975.3076789511554</c:v>
                </c:pt>
                <c:pt idx="5">
                  <c:v>975.3076789511554</c:v>
                </c:pt>
                <c:pt idx="6">
                  <c:v>975.3076789511554</c:v>
                </c:pt>
                <c:pt idx="7">
                  <c:v>975.3076789511554</c:v>
                </c:pt>
                <c:pt idx="8">
                  <c:v>975.3076789511554</c:v>
                </c:pt>
                <c:pt idx="9">
                  <c:v>975.3076789511554</c:v>
                </c:pt>
                <c:pt idx="10">
                  <c:v>975.3076789511554</c:v>
                </c:pt>
                <c:pt idx="11">
                  <c:v>975.3076789511554</c:v>
                </c:pt>
                <c:pt idx="12">
                  <c:v>975.3076789511554</c:v>
                </c:pt>
                <c:pt idx="13">
                  <c:v>975.3076789511554</c:v>
                </c:pt>
                <c:pt idx="14">
                  <c:v>975.3076789511554</c:v>
                </c:pt>
                <c:pt idx="15">
                  <c:v>975.3076789511554</c:v>
                </c:pt>
                <c:pt idx="16">
                  <c:v>975.3076789511554</c:v>
                </c:pt>
                <c:pt idx="17">
                  <c:v>975.3076789511554</c:v>
                </c:pt>
                <c:pt idx="18">
                  <c:v>975.3076789511554</c:v>
                </c:pt>
                <c:pt idx="19">
                  <c:v>975.3076789511554</c:v>
                </c:pt>
                <c:pt idx="20">
                  <c:v>975.3076789511554</c:v>
                </c:pt>
                <c:pt idx="21">
                  <c:v>975.3076789511554</c:v>
                </c:pt>
                <c:pt idx="22">
                  <c:v>975.3076789511554</c:v>
                </c:pt>
                <c:pt idx="23">
                  <c:v>975.3076789511554</c:v>
                </c:pt>
                <c:pt idx="24">
                  <c:v>975.3076789511554</c:v>
                </c:pt>
                <c:pt idx="25">
                  <c:v>975.3076789511554</c:v>
                </c:pt>
                <c:pt idx="26">
                  <c:v>975.3076789511554</c:v>
                </c:pt>
                <c:pt idx="27">
                  <c:v>975.3076789511554</c:v>
                </c:pt>
                <c:pt idx="28">
                  <c:v>975.3076789511554</c:v>
                </c:pt>
                <c:pt idx="29">
                  <c:v>975.3076789511554</c:v>
                </c:pt>
                <c:pt idx="30">
                  <c:v>975.3076789511554</c:v>
                </c:pt>
                <c:pt idx="31">
                  <c:v>975.3076789511554</c:v>
                </c:pt>
                <c:pt idx="32">
                  <c:v>975.3076789511554</c:v>
                </c:pt>
                <c:pt idx="33">
                  <c:v>975.3076789511554</c:v>
                </c:pt>
                <c:pt idx="34">
                  <c:v>975.3076789511554</c:v>
                </c:pt>
                <c:pt idx="35">
                  <c:v>975.3076789511554</c:v>
                </c:pt>
                <c:pt idx="36">
                  <c:v>975.3076789511554</c:v>
                </c:pt>
                <c:pt idx="37">
                  <c:v>975.3076789511554</c:v>
                </c:pt>
                <c:pt idx="38">
                  <c:v>975.3076789511554</c:v>
                </c:pt>
                <c:pt idx="39">
                  <c:v>975.3076789511554</c:v>
                </c:pt>
                <c:pt idx="40">
                  <c:v>975.3076789511554</c:v>
                </c:pt>
                <c:pt idx="41">
                  <c:v>975.3076789511554</c:v>
                </c:pt>
                <c:pt idx="42">
                  <c:v>975.3076789511554</c:v>
                </c:pt>
                <c:pt idx="43">
                  <c:v>975.3076789511554</c:v>
                </c:pt>
                <c:pt idx="44">
                  <c:v>975.3076789511554</c:v>
                </c:pt>
                <c:pt idx="45">
                  <c:v>975.3076789511554</c:v>
                </c:pt>
                <c:pt idx="46">
                  <c:v>975.3076789511554</c:v>
                </c:pt>
                <c:pt idx="47">
                  <c:v>975.3076789511554</c:v>
                </c:pt>
                <c:pt idx="48">
                  <c:v>975.3076789511554</c:v>
                </c:pt>
                <c:pt idx="49">
                  <c:v>975.3076789511554</c:v>
                </c:pt>
                <c:pt idx="50">
                  <c:v>975.3076789511554</c:v>
                </c:pt>
                <c:pt idx="51">
                  <c:v>975.3076789511554</c:v>
                </c:pt>
                <c:pt idx="52">
                  <c:v>975.3076789511554</c:v>
                </c:pt>
                <c:pt idx="53">
                  <c:v>975.3076789511554</c:v>
                </c:pt>
                <c:pt idx="54">
                  <c:v>975.3076789511554</c:v>
                </c:pt>
                <c:pt idx="55">
                  <c:v>975.3076789511554</c:v>
                </c:pt>
                <c:pt idx="56">
                  <c:v>975.3076789511554</c:v>
                </c:pt>
                <c:pt idx="57">
                  <c:v>975.3076789511554</c:v>
                </c:pt>
                <c:pt idx="58">
                  <c:v>975.3076789511554</c:v>
                </c:pt>
                <c:pt idx="59">
                  <c:v>975.3076789511554</c:v>
                </c:pt>
                <c:pt idx="60">
                  <c:v>975.3076789511554</c:v>
                </c:pt>
                <c:pt idx="61">
                  <c:v>975.3076789511554</c:v>
                </c:pt>
                <c:pt idx="62">
                  <c:v>975.3076789511554</c:v>
                </c:pt>
                <c:pt idx="63">
                  <c:v>975.3076789511554</c:v>
                </c:pt>
                <c:pt idx="64">
                  <c:v>975.3076789511554</c:v>
                </c:pt>
                <c:pt idx="65">
                  <c:v>975.3076789511554</c:v>
                </c:pt>
                <c:pt idx="66">
                  <c:v>975.3076789511554</c:v>
                </c:pt>
                <c:pt idx="67">
                  <c:v>975.3076789511554</c:v>
                </c:pt>
                <c:pt idx="68">
                  <c:v>975.3076789511554</c:v>
                </c:pt>
                <c:pt idx="69">
                  <c:v>975.3076789511554</c:v>
                </c:pt>
                <c:pt idx="70">
                  <c:v>975.3076789511554</c:v>
                </c:pt>
                <c:pt idx="71">
                  <c:v>975.3076789511554</c:v>
                </c:pt>
                <c:pt idx="72">
                  <c:v>975.3076789511554</c:v>
                </c:pt>
                <c:pt idx="73">
                  <c:v>975.3076789511554</c:v>
                </c:pt>
                <c:pt idx="74">
                  <c:v>975.3076789511554</c:v>
                </c:pt>
                <c:pt idx="75">
                  <c:v>975.3076789511554</c:v>
                </c:pt>
                <c:pt idx="76">
                  <c:v>975.3076789511554</c:v>
                </c:pt>
                <c:pt idx="77">
                  <c:v>975.3076789511554</c:v>
                </c:pt>
                <c:pt idx="78">
                  <c:v>975.3076789511554</c:v>
                </c:pt>
                <c:pt idx="79">
                  <c:v>975.3076789511554</c:v>
                </c:pt>
                <c:pt idx="80">
                  <c:v>975.3076789511554</c:v>
                </c:pt>
                <c:pt idx="81">
                  <c:v>975.3076789511554</c:v>
                </c:pt>
                <c:pt idx="82">
                  <c:v>975.3076789511554</c:v>
                </c:pt>
                <c:pt idx="83">
                  <c:v>975.3076789511554</c:v>
                </c:pt>
                <c:pt idx="84">
                  <c:v>975.3076789511554</c:v>
                </c:pt>
                <c:pt idx="85">
                  <c:v>975.3076789511554</c:v>
                </c:pt>
                <c:pt idx="86">
                  <c:v>975.3076789511554</c:v>
                </c:pt>
                <c:pt idx="87">
                  <c:v>975.3076789511554</c:v>
                </c:pt>
                <c:pt idx="88">
                  <c:v>975.3076789511554</c:v>
                </c:pt>
                <c:pt idx="89">
                  <c:v>975.3076789511554</c:v>
                </c:pt>
                <c:pt idx="90">
                  <c:v>975.3076789511554</c:v>
                </c:pt>
                <c:pt idx="91">
                  <c:v>975.3076789511554</c:v>
                </c:pt>
                <c:pt idx="92">
                  <c:v>975.3076789511554</c:v>
                </c:pt>
                <c:pt idx="93">
                  <c:v>975.3076789511554</c:v>
                </c:pt>
                <c:pt idx="94">
                  <c:v>975.3076789511554</c:v>
                </c:pt>
                <c:pt idx="95">
                  <c:v>975.3076789511554</c:v>
                </c:pt>
                <c:pt idx="96">
                  <c:v>975.3076789511554</c:v>
                </c:pt>
                <c:pt idx="97">
                  <c:v>975.3076789511554</c:v>
                </c:pt>
                <c:pt idx="98">
                  <c:v>975.3076789511554</c:v>
                </c:pt>
                <c:pt idx="99">
                  <c:v>975.3076789511554</c:v>
                </c:pt>
                <c:pt idx="100">
                  <c:v>975.3076789511554</c:v>
                </c:pt>
                <c:pt idx="101">
                  <c:v>975.3076789511554</c:v>
                </c:pt>
                <c:pt idx="102">
                  <c:v>975.3076789511554</c:v>
                </c:pt>
              </c:numCache>
            </c:numRef>
          </c:cat>
          <c:val>
            <c:numRef>
              <c:f>'std. - P.1'!$F$5:$F$107</c:f>
              <c:numCache>
                <c:ptCount val="103"/>
                <c:pt idx="0">
                  <c:v>975.3076789511554</c:v>
                </c:pt>
                <c:pt idx="1">
                  <c:v>975.3076789511554</c:v>
                </c:pt>
                <c:pt idx="2">
                  <c:v>975.3076789511554</c:v>
                </c:pt>
                <c:pt idx="3">
                  <c:v>975.3076789511554</c:v>
                </c:pt>
                <c:pt idx="4">
                  <c:v>975.3076789511554</c:v>
                </c:pt>
                <c:pt idx="5">
                  <c:v>975.3076789511554</c:v>
                </c:pt>
                <c:pt idx="6">
                  <c:v>975.3076789511554</c:v>
                </c:pt>
                <c:pt idx="7">
                  <c:v>975.3076789511554</c:v>
                </c:pt>
                <c:pt idx="8">
                  <c:v>975.3076789511554</c:v>
                </c:pt>
                <c:pt idx="9">
                  <c:v>975.3076789511554</c:v>
                </c:pt>
                <c:pt idx="10">
                  <c:v>975.3076789511554</c:v>
                </c:pt>
                <c:pt idx="11">
                  <c:v>975.3076789511554</c:v>
                </c:pt>
                <c:pt idx="12">
                  <c:v>975.3076789511554</c:v>
                </c:pt>
                <c:pt idx="13">
                  <c:v>975.3076789511554</c:v>
                </c:pt>
                <c:pt idx="14">
                  <c:v>975.3076789511554</c:v>
                </c:pt>
                <c:pt idx="15">
                  <c:v>975.3076789511554</c:v>
                </c:pt>
                <c:pt idx="16">
                  <c:v>975.3076789511554</c:v>
                </c:pt>
                <c:pt idx="17">
                  <c:v>975.3076789511554</c:v>
                </c:pt>
                <c:pt idx="18">
                  <c:v>975.3076789511554</c:v>
                </c:pt>
                <c:pt idx="19">
                  <c:v>975.3076789511554</c:v>
                </c:pt>
                <c:pt idx="20">
                  <c:v>975.3076789511554</c:v>
                </c:pt>
                <c:pt idx="21">
                  <c:v>975.3076789511554</c:v>
                </c:pt>
                <c:pt idx="22">
                  <c:v>975.3076789511554</c:v>
                </c:pt>
                <c:pt idx="23">
                  <c:v>975.3076789511554</c:v>
                </c:pt>
                <c:pt idx="24">
                  <c:v>975.3076789511554</c:v>
                </c:pt>
                <c:pt idx="25">
                  <c:v>975.3076789511554</c:v>
                </c:pt>
                <c:pt idx="26">
                  <c:v>975.3076789511554</c:v>
                </c:pt>
                <c:pt idx="27">
                  <c:v>975.3076789511554</c:v>
                </c:pt>
                <c:pt idx="28">
                  <c:v>975.3076789511554</c:v>
                </c:pt>
                <c:pt idx="29">
                  <c:v>975.3076789511554</c:v>
                </c:pt>
                <c:pt idx="30">
                  <c:v>975.3076789511554</c:v>
                </c:pt>
                <c:pt idx="31">
                  <c:v>975.3076789511554</c:v>
                </c:pt>
                <c:pt idx="32">
                  <c:v>975.3076789511554</c:v>
                </c:pt>
                <c:pt idx="33">
                  <c:v>975.3076789511554</c:v>
                </c:pt>
                <c:pt idx="34">
                  <c:v>975.3076789511554</c:v>
                </c:pt>
                <c:pt idx="35">
                  <c:v>975.3076789511554</c:v>
                </c:pt>
                <c:pt idx="36">
                  <c:v>975.3076789511554</c:v>
                </c:pt>
                <c:pt idx="37">
                  <c:v>975.3076789511554</c:v>
                </c:pt>
                <c:pt idx="38">
                  <c:v>975.3076789511554</c:v>
                </c:pt>
                <c:pt idx="39">
                  <c:v>975.3076789511554</c:v>
                </c:pt>
                <c:pt idx="40">
                  <c:v>975.3076789511554</c:v>
                </c:pt>
                <c:pt idx="41">
                  <c:v>975.3076789511554</c:v>
                </c:pt>
                <c:pt idx="42">
                  <c:v>975.3076789511554</c:v>
                </c:pt>
                <c:pt idx="43">
                  <c:v>975.3076789511554</c:v>
                </c:pt>
                <c:pt idx="44">
                  <c:v>975.3076789511554</c:v>
                </c:pt>
                <c:pt idx="45">
                  <c:v>975.3076789511554</c:v>
                </c:pt>
                <c:pt idx="46">
                  <c:v>975.3076789511554</c:v>
                </c:pt>
                <c:pt idx="47">
                  <c:v>975.3076789511554</c:v>
                </c:pt>
                <c:pt idx="48">
                  <c:v>975.3076789511554</c:v>
                </c:pt>
                <c:pt idx="49">
                  <c:v>975.3076789511554</c:v>
                </c:pt>
                <c:pt idx="50">
                  <c:v>975.3076789511554</c:v>
                </c:pt>
                <c:pt idx="51">
                  <c:v>975.3076789511554</c:v>
                </c:pt>
                <c:pt idx="52">
                  <c:v>975.3076789511554</c:v>
                </c:pt>
                <c:pt idx="53">
                  <c:v>975.3076789511554</c:v>
                </c:pt>
                <c:pt idx="54">
                  <c:v>975.3076789511554</c:v>
                </c:pt>
                <c:pt idx="55">
                  <c:v>975.3076789511554</c:v>
                </c:pt>
                <c:pt idx="56">
                  <c:v>975.3076789511554</c:v>
                </c:pt>
                <c:pt idx="57">
                  <c:v>975.3076789511554</c:v>
                </c:pt>
                <c:pt idx="58">
                  <c:v>975.3076789511554</c:v>
                </c:pt>
                <c:pt idx="59">
                  <c:v>975.3076789511554</c:v>
                </c:pt>
                <c:pt idx="60">
                  <c:v>975.3076789511554</c:v>
                </c:pt>
                <c:pt idx="61">
                  <c:v>975.3076789511554</c:v>
                </c:pt>
                <c:pt idx="62">
                  <c:v>975.3076789511554</c:v>
                </c:pt>
                <c:pt idx="63">
                  <c:v>975.3076789511554</c:v>
                </c:pt>
                <c:pt idx="64">
                  <c:v>975.3076789511554</c:v>
                </c:pt>
                <c:pt idx="65">
                  <c:v>975.3076789511554</c:v>
                </c:pt>
                <c:pt idx="66">
                  <c:v>975.3076789511554</c:v>
                </c:pt>
                <c:pt idx="67">
                  <c:v>975.3076789511554</c:v>
                </c:pt>
                <c:pt idx="68">
                  <c:v>975.3076789511554</c:v>
                </c:pt>
                <c:pt idx="69">
                  <c:v>975.3076789511554</c:v>
                </c:pt>
                <c:pt idx="70">
                  <c:v>975.3076789511554</c:v>
                </c:pt>
                <c:pt idx="71">
                  <c:v>975.3076789511554</c:v>
                </c:pt>
                <c:pt idx="72">
                  <c:v>975.3076789511554</c:v>
                </c:pt>
                <c:pt idx="73">
                  <c:v>975.3076789511554</c:v>
                </c:pt>
                <c:pt idx="74">
                  <c:v>975.3076789511554</c:v>
                </c:pt>
                <c:pt idx="75">
                  <c:v>975.3076789511554</c:v>
                </c:pt>
                <c:pt idx="76">
                  <c:v>975.3076789511554</c:v>
                </c:pt>
                <c:pt idx="77">
                  <c:v>975.3076789511554</c:v>
                </c:pt>
                <c:pt idx="78">
                  <c:v>975.3076789511554</c:v>
                </c:pt>
                <c:pt idx="79">
                  <c:v>975.3076789511554</c:v>
                </c:pt>
                <c:pt idx="80">
                  <c:v>975.3076789511554</c:v>
                </c:pt>
                <c:pt idx="81">
                  <c:v>975.3076789511554</c:v>
                </c:pt>
                <c:pt idx="82">
                  <c:v>975.3076789511554</c:v>
                </c:pt>
                <c:pt idx="83">
                  <c:v>975.3076789511554</c:v>
                </c:pt>
                <c:pt idx="84">
                  <c:v>975.3076789511554</c:v>
                </c:pt>
                <c:pt idx="85">
                  <c:v>975.3076789511554</c:v>
                </c:pt>
                <c:pt idx="86">
                  <c:v>975.3076789511554</c:v>
                </c:pt>
                <c:pt idx="87">
                  <c:v>975.3076789511554</c:v>
                </c:pt>
                <c:pt idx="88">
                  <c:v>975.3076789511554</c:v>
                </c:pt>
                <c:pt idx="89">
                  <c:v>975.3076789511554</c:v>
                </c:pt>
                <c:pt idx="90">
                  <c:v>975.3076789511554</c:v>
                </c:pt>
                <c:pt idx="91">
                  <c:v>975.3076789511554</c:v>
                </c:pt>
                <c:pt idx="92">
                  <c:v>975.3076789511554</c:v>
                </c:pt>
                <c:pt idx="93">
                  <c:v>975.3076789511554</c:v>
                </c:pt>
                <c:pt idx="94">
                  <c:v>975.3076789511554</c:v>
                </c:pt>
                <c:pt idx="95">
                  <c:v>975.3076789511554</c:v>
                </c:pt>
                <c:pt idx="96">
                  <c:v>975.3076789511554</c:v>
                </c:pt>
                <c:pt idx="97">
                  <c:v>975.3076789511554</c:v>
                </c:pt>
                <c:pt idx="98">
                  <c:v>975.3076789511554</c:v>
                </c:pt>
                <c:pt idx="99">
                  <c:v>975.3076789511554</c:v>
                </c:pt>
                <c:pt idx="100">
                  <c:v>975.3076789511554</c:v>
                </c:pt>
                <c:pt idx="101">
                  <c:v>975.3076789511554</c:v>
                </c:pt>
                <c:pt idx="102">
                  <c:v>975.3076789511554</c:v>
                </c:pt>
              </c:numCache>
            </c:numRef>
          </c:val>
          <c:smooth val="0"/>
        </c:ser>
        <c:axId val="65884446"/>
        <c:axId val="56089103"/>
      </c:line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6089103"/>
        <c:crossesAt val="0"/>
        <c:auto val="1"/>
        <c:lblOffset val="102"/>
        <c:tickLblSkip val="1"/>
        <c:noMultiLvlLbl val="0"/>
      </c:catAx>
      <c:valAx>
        <c:axId val="5608910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ปริมาณน้ำ-ล้าน ลบ.ม.</a:t>
                </a:r>
              </a:p>
            </c:rich>
          </c:tx>
          <c:layout>
            <c:manualLayout>
              <c:xMode val="factor"/>
              <c:yMode val="factor"/>
              <c:x val="-0.005"/>
              <c:y val="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88444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275"/>
          <c:y val="0.8985"/>
          <c:w val="0.9887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212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209"/>
          <c:w val="0.8805"/>
          <c:h val="0.71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P.1'!$B$5:$B$108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P.1'!$C$5:$C$108</c:f>
              <c:numCache>
                <c:ptCount val="103"/>
                <c:pt idx="0">
                  <c:v>1511.75</c:v>
                </c:pt>
                <c:pt idx="1">
                  <c:v>1399.94</c:v>
                </c:pt>
                <c:pt idx="2">
                  <c:v>1326.51</c:v>
                </c:pt>
                <c:pt idx="3">
                  <c:v>1824.6</c:v>
                </c:pt>
                <c:pt idx="4">
                  <c:v>1492.59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2438.39</c:v>
                </c:pt>
                <c:pt idx="13">
                  <c:v>1662.16</c:v>
                </c:pt>
                <c:pt idx="14">
                  <c:v>2055.04</c:v>
                </c:pt>
                <c:pt idx="15">
                  <c:v>1394.08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1925.42</c:v>
                </c:pt>
                <c:pt idx="20">
                  <c:v>1747.96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</c:v>
                </c:pt>
                <c:pt idx="26">
                  <c:v>1993.01</c:v>
                </c:pt>
                <c:pt idx="27">
                  <c:v>1948.38</c:v>
                </c:pt>
                <c:pt idx="28">
                  <c:v>2563.26</c:v>
                </c:pt>
                <c:pt idx="29">
                  <c:v>2522.35</c:v>
                </c:pt>
                <c:pt idx="30">
                  <c:v>2441.93</c:v>
                </c:pt>
                <c:pt idx="31">
                  <c:v>2301.93</c:v>
                </c:pt>
                <c:pt idx="32">
                  <c:v>2369.69</c:v>
                </c:pt>
                <c:pt idx="33">
                  <c:v>1586.52</c:v>
                </c:pt>
                <c:pt idx="34">
                  <c:v>1843.29</c:v>
                </c:pt>
                <c:pt idx="35">
                  <c:v>2273.43</c:v>
                </c:pt>
                <c:pt idx="36">
                  <c:v>1395.83</c:v>
                </c:pt>
                <c:pt idx="37">
                  <c:v>1078.87</c:v>
                </c:pt>
                <c:pt idx="38">
                  <c:v>1663.74</c:v>
                </c:pt>
                <c:pt idx="39">
                  <c:v>1239.39</c:v>
                </c:pt>
                <c:pt idx="40">
                  <c:v>2036.18</c:v>
                </c:pt>
                <c:pt idx="41">
                  <c:v>1221.88</c:v>
                </c:pt>
                <c:pt idx="42">
                  <c:v>1968.24</c:v>
                </c:pt>
                <c:pt idx="43">
                  <c:v>2014.7</c:v>
                </c:pt>
                <c:pt idx="44">
                  <c:v>1760.43</c:v>
                </c:pt>
                <c:pt idx="45">
                  <c:v>1500.35</c:v>
                </c:pt>
                <c:pt idx="46">
                  <c:v>1789.48</c:v>
                </c:pt>
                <c:pt idx="47">
                  <c:v>1448.98</c:v>
                </c:pt>
                <c:pt idx="48">
                  <c:v>1762.47</c:v>
                </c:pt>
                <c:pt idx="49">
                  <c:v>3456.35</c:v>
                </c:pt>
                <c:pt idx="50">
                  <c:v>3832.6</c:v>
                </c:pt>
                <c:pt idx="51">
                  <c:v>1976.64</c:v>
                </c:pt>
                <c:pt idx="52">
                  <c:v>4254.31</c:v>
                </c:pt>
                <c:pt idx="53">
                  <c:v>2349.97</c:v>
                </c:pt>
                <c:pt idx="54">
                  <c:v>3720.57</c:v>
                </c:pt>
                <c:pt idx="55">
                  <c:v>1621.01</c:v>
                </c:pt>
                <c:pt idx="56">
                  <c:v>1925.65</c:v>
                </c:pt>
                <c:pt idx="57">
                  <c:v>2801.7</c:v>
                </c:pt>
                <c:pt idx="58">
                  <c:v>1080.5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1398.99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734.19</c:v>
                </c:pt>
                <c:pt idx="72">
                  <c:v>678.17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</c:v>
                </c:pt>
                <c:pt idx="85">
                  <c:v>2232.761760000001</c:v>
                </c:pt>
                <c:pt idx="86">
                  <c:v>1261.1090880000002</c:v>
                </c:pt>
                <c:pt idx="87">
                  <c:v>1381.67</c:v>
                </c:pt>
                <c:pt idx="88">
                  <c:v>817.11</c:v>
                </c:pt>
                <c:pt idx="89">
                  <c:v>1374.655968</c:v>
                </c:pt>
                <c:pt idx="90">
                  <c:v>3036.4450560000005</c:v>
                </c:pt>
                <c:pt idx="91">
                  <c:v>907.5456</c:v>
                </c:pt>
                <c:pt idx="92">
                  <c:v>1002.8724479999997</c:v>
                </c:pt>
                <c:pt idx="93">
                  <c:v>874.55</c:v>
                </c:pt>
                <c:pt idx="94">
                  <c:v>332.911296</c:v>
                </c:pt>
                <c:pt idx="95">
                  <c:v>750.248352</c:v>
                </c:pt>
                <c:pt idx="96">
                  <c:v>1519.7</c:v>
                </c:pt>
                <c:pt idx="97">
                  <c:v>1294.7</c:v>
                </c:pt>
                <c:pt idx="98">
                  <c:v>458.9</c:v>
                </c:pt>
                <c:pt idx="99">
                  <c:v>579.6</c:v>
                </c:pt>
                <c:pt idx="100">
                  <c:v>611.319744</c:v>
                </c:pt>
                <c:pt idx="101">
                  <c:v>1955.0021760000006</c:v>
                </c:pt>
                <c:pt idx="102">
                  <c:v>1298.0200320000004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P.1 (2464 - 2566 ) 100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P.1'!$B$5:$B$108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P.1'!$E$5:$E$107</c:f>
              <c:numCache>
                <c:ptCount val="103"/>
                <c:pt idx="0">
                  <c:v>1711.436381203884</c:v>
                </c:pt>
                <c:pt idx="1">
                  <c:v>1711.436381203884</c:v>
                </c:pt>
                <c:pt idx="2">
                  <c:v>1711.436381203884</c:v>
                </c:pt>
                <c:pt idx="3">
                  <c:v>1711.436381203884</c:v>
                </c:pt>
                <c:pt idx="4">
                  <c:v>1711.436381203884</c:v>
                </c:pt>
                <c:pt idx="5">
                  <c:v>1711.436381203884</c:v>
                </c:pt>
                <c:pt idx="6">
                  <c:v>1711.436381203884</c:v>
                </c:pt>
                <c:pt idx="7">
                  <c:v>1711.436381203884</c:v>
                </c:pt>
                <c:pt idx="8">
                  <c:v>1711.436381203884</c:v>
                </c:pt>
                <c:pt idx="9">
                  <c:v>1711.436381203884</c:v>
                </c:pt>
                <c:pt idx="10">
                  <c:v>1711.436381203884</c:v>
                </c:pt>
                <c:pt idx="11">
                  <c:v>1711.436381203884</c:v>
                </c:pt>
                <c:pt idx="12">
                  <c:v>1711.436381203884</c:v>
                </c:pt>
                <c:pt idx="13">
                  <c:v>1711.436381203884</c:v>
                </c:pt>
                <c:pt idx="14">
                  <c:v>1711.436381203884</c:v>
                </c:pt>
                <c:pt idx="15">
                  <c:v>1711.436381203884</c:v>
                </c:pt>
                <c:pt idx="16">
                  <c:v>1711.436381203884</c:v>
                </c:pt>
                <c:pt idx="17">
                  <c:v>1711.436381203884</c:v>
                </c:pt>
                <c:pt idx="18">
                  <c:v>1711.436381203884</c:v>
                </c:pt>
                <c:pt idx="19">
                  <c:v>1711.436381203884</c:v>
                </c:pt>
                <c:pt idx="20">
                  <c:v>1711.436381203884</c:v>
                </c:pt>
                <c:pt idx="21">
                  <c:v>1711.436381203884</c:v>
                </c:pt>
                <c:pt idx="22">
                  <c:v>1711.436381203884</c:v>
                </c:pt>
                <c:pt idx="23">
                  <c:v>1711.436381203884</c:v>
                </c:pt>
                <c:pt idx="24">
                  <c:v>1711.436381203884</c:v>
                </c:pt>
                <c:pt idx="25">
                  <c:v>1711.436381203884</c:v>
                </c:pt>
                <c:pt idx="26">
                  <c:v>1711.436381203884</c:v>
                </c:pt>
                <c:pt idx="27">
                  <c:v>1711.436381203884</c:v>
                </c:pt>
                <c:pt idx="28">
                  <c:v>1711.436381203884</c:v>
                </c:pt>
                <c:pt idx="29">
                  <c:v>1711.436381203884</c:v>
                </c:pt>
                <c:pt idx="30">
                  <c:v>1711.436381203884</c:v>
                </c:pt>
                <c:pt idx="31">
                  <c:v>1711.436381203884</c:v>
                </c:pt>
                <c:pt idx="32">
                  <c:v>1711.436381203884</c:v>
                </c:pt>
                <c:pt idx="33">
                  <c:v>1711.436381203884</c:v>
                </c:pt>
                <c:pt idx="34">
                  <c:v>1711.436381203884</c:v>
                </c:pt>
                <c:pt idx="35">
                  <c:v>1711.436381203884</c:v>
                </c:pt>
                <c:pt idx="36">
                  <c:v>1711.436381203884</c:v>
                </c:pt>
                <c:pt idx="37">
                  <c:v>1711.436381203884</c:v>
                </c:pt>
                <c:pt idx="38">
                  <c:v>1711.436381203884</c:v>
                </c:pt>
                <c:pt idx="39">
                  <c:v>1711.436381203884</c:v>
                </c:pt>
                <c:pt idx="40">
                  <c:v>1711.436381203884</c:v>
                </c:pt>
                <c:pt idx="41">
                  <c:v>1711.436381203884</c:v>
                </c:pt>
                <c:pt idx="42">
                  <c:v>1711.436381203884</c:v>
                </c:pt>
                <c:pt idx="43">
                  <c:v>1711.436381203884</c:v>
                </c:pt>
                <c:pt idx="44">
                  <c:v>1711.436381203884</c:v>
                </c:pt>
                <c:pt idx="45">
                  <c:v>1711.436381203884</c:v>
                </c:pt>
                <c:pt idx="46">
                  <c:v>1711.436381203884</c:v>
                </c:pt>
                <c:pt idx="47">
                  <c:v>1711.436381203884</c:v>
                </c:pt>
                <c:pt idx="48">
                  <c:v>1711.436381203884</c:v>
                </c:pt>
                <c:pt idx="49">
                  <c:v>1711.436381203884</c:v>
                </c:pt>
                <c:pt idx="50">
                  <c:v>1711.436381203884</c:v>
                </c:pt>
                <c:pt idx="51">
                  <c:v>1711.436381203884</c:v>
                </c:pt>
                <c:pt idx="52">
                  <c:v>1711.436381203884</c:v>
                </c:pt>
                <c:pt idx="53">
                  <c:v>1711.436381203884</c:v>
                </c:pt>
                <c:pt idx="54">
                  <c:v>1711.436381203884</c:v>
                </c:pt>
                <c:pt idx="55">
                  <c:v>1711.436381203884</c:v>
                </c:pt>
                <c:pt idx="56">
                  <c:v>1711.436381203884</c:v>
                </c:pt>
                <c:pt idx="57">
                  <c:v>1711.436381203884</c:v>
                </c:pt>
                <c:pt idx="58">
                  <c:v>1711.436381203884</c:v>
                </c:pt>
                <c:pt idx="59">
                  <c:v>1711.436381203884</c:v>
                </c:pt>
                <c:pt idx="60">
                  <c:v>1711.436381203884</c:v>
                </c:pt>
                <c:pt idx="61">
                  <c:v>1711.436381203884</c:v>
                </c:pt>
                <c:pt idx="62">
                  <c:v>1711.436381203884</c:v>
                </c:pt>
                <c:pt idx="63">
                  <c:v>1711.436381203884</c:v>
                </c:pt>
                <c:pt idx="64">
                  <c:v>1711.436381203884</c:v>
                </c:pt>
                <c:pt idx="65">
                  <c:v>1711.436381203884</c:v>
                </c:pt>
                <c:pt idx="66">
                  <c:v>1711.436381203884</c:v>
                </c:pt>
                <c:pt idx="67">
                  <c:v>1711.436381203884</c:v>
                </c:pt>
                <c:pt idx="68">
                  <c:v>1711.436381203884</c:v>
                </c:pt>
                <c:pt idx="69">
                  <c:v>1711.436381203884</c:v>
                </c:pt>
                <c:pt idx="70">
                  <c:v>1711.436381203884</c:v>
                </c:pt>
                <c:pt idx="71">
                  <c:v>1711.436381203884</c:v>
                </c:pt>
                <c:pt idx="72">
                  <c:v>1711.436381203884</c:v>
                </c:pt>
                <c:pt idx="73">
                  <c:v>1711.436381203884</c:v>
                </c:pt>
                <c:pt idx="74">
                  <c:v>1711.436381203884</c:v>
                </c:pt>
                <c:pt idx="75">
                  <c:v>1711.436381203884</c:v>
                </c:pt>
                <c:pt idx="76">
                  <c:v>1711.436381203884</c:v>
                </c:pt>
                <c:pt idx="77">
                  <c:v>1711.436381203884</c:v>
                </c:pt>
                <c:pt idx="78">
                  <c:v>1711.436381203884</c:v>
                </c:pt>
                <c:pt idx="79">
                  <c:v>1711.436381203884</c:v>
                </c:pt>
                <c:pt idx="80">
                  <c:v>1711.436381203884</c:v>
                </c:pt>
                <c:pt idx="81">
                  <c:v>1711.436381203884</c:v>
                </c:pt>
                <c:pt idx="82">
                  <c:v>1711.436381203884</c:v>
                </c:pt>
                <c:pt idx="83">
                  <c:v>1711.436381203884</c:v>
                </c:pt>
                <c:pt idx="84">
                  <c:v>1711.436381203884</c:v>
                </c:pt>
                <c:pt idx="85">
                  <c:v>1711.436381203884</c:v>
                </c:pt>
                <c:pt idx="86">
                  <c:v>1711.436381203884</c:v>
                </c:pt>
                <c:pt idx="87">
                  <c:v>1711.436381203884</c:v>
                </c:pt>
                <c:pt idx="88">
                  <c:v>1711.436381203884</c:v>
                </c:pt>
                <c:pt idx="89">
                  <c:v>1711.436381203884</c:v>
                </c:pt>
                <c:pt idx="90">
                  <c:v>1711.436381203884</c:v>
                </c:pt>
                <c:pt idx="91">
                  <c:v>1711.436381203884</c:v>
                </c:pt>
                <c:pt idx="92">
                  <c:v>1711.436381203884</c:v>
                </c:pt>
                <c:pt idx="93">
                  <c:v>1711.436381203884</c:v>
                </c:pt>
                <c:pt idx="94">
                  <c:v>1711.436381203884</c:v>
                </c:pt>
                <c:pt idx="95">
                  <c:v>1711.436381203884</c:v>
                </c:pt>
                <c:pt idx="96">
                  <c:v>1711.436381203884</c:v>
                </c:pt>
                <c:pt idx="97">
                  <c:v>1711.436381203884</c:v>
                </c:pt>
                <c:pt idx="98">
                  <c:v>1711.436381203884</c:v>
                </c:pt>
                <c:pt idx="99">
                  <c:v>1711.436381203884</c:v>
                </c:pt>
                <c:pt idx="100">
                  <c:v>1711.436381203884</c:v>
                </c:pt>
                <c:pt idx="101">
                  <c:v>1711.436381203884</c:v>
                </c:pt>
                <c:pt idx="102">
                  <c:v>1711.436381203884</c:v>
                </c:pt>
              </c:numCache>
            </c:numRef>
          </c:val>
          <c:smooth val="0"/>
        </c:ser>
        <c:ser>
          <c:idx val="2"/>
          <c:order val="2"/>
          <c:tx>
            <c:v>ปึ2567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P.1'!$B$5:$B$108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P.1'!$D$5:$D$108</c:f>
              <c:numCache>
                <c:ptCount val="103"/>
                <c:pt idx="102">
                  <c:v>1298.0200320000004</c:v>
                </c:pt>
              </c:numCache>
            </c:numRef>
          </c:val>
          <c:smooth val="0"/>
        </c:ser>
        <c:marker val="1"/>
        <c:axId val="35039880"/>
        <c:axId val="46923465"/>
      </c:lineChart>
      <c:catAx>
        <c:axId val="3503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923465"/>
        <c:crossesAt val="0"/>
        <c:auto val="1"/>
        <c:lblOffset val="100"/>
        <c:tickLblSkip val="2"/>
        <c:noMultiLvlLbl val="0"/>
      </c:catAx>
      <c:valAx>
        <c:axId val="4692346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ปริมาณน้ำ-ล้าน ลบ.ม.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03988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175"/>
          <c:y val="0.9285"/>
          <c:w val="0.844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0.592</cdr:y>
    </cdr:from>
    <cdr:to>
      <cdr:x>0.5905</cdr:x>
      <cdr:y>0.6315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3648075"/>
          <a:ext cx="13144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1,711 ล้าน ลบ.ม.</a:t>
          </a:r>
        </a:p>
      </cdr:txBody>
    </cdr:sp>
  </cdr:relSizeAnchor>
  <cdr:relSizeAnchor xmlns:cdr="http://schemas.openxmlformats.org/drawingml/2006/chartDrawing">
    <cdr:from>
      <cdr:x>0.609</cdr:x>
      <cdr:y>0.48875</cdr:y>
    </cdr:from>
    <cdr:to>
      <cdr:x>0.754</cdr:x>
      <cdr:y>0.52775</cdr:y>
    </cdr:to>
    <cdr:sp>
      <cdr:nvSpPr>
        <cdr:cNvPr id="2" name="TextBox 1"/>
        <cdr:cNvSpPr txBox="1">
          <a:spLocks noChangeArrowheads="1"/>
        </cdr:cNvSpPr>
      </cdr:nvSpPr>
      <cdr:spPr>
        <a:xfrm>
          <a:off x="5724525" y="3009900"/>
          <a:ext cx="13620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2,44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ล้าน ลบ.ม.</a:t>
          </a:r>
        </a:p>
      </cdr:txBody>
    </cdr:sp>
  </cdr:relSizeAnchor>
  <cdr:relSizeAnchor xmlns:cdr="http://schemas.openxmlformats.org/drawingml/2006/chartDrawing">
    <cdr:from>
      <cdr:x>0.229</cdr:x>
      <cdr:y>0.69425</cdr:y>
    </cdr:from>
    <cdr:to>
      <cdr:x>0.37475</cdr:x>
      <cdr:y>0.73525</cdr:y>
    </cdr:to>
    <cdr:sp>
      <cdr:nvSpPr>
        <cdr:cNvPr id="3" name="TextBox 1"/>
        <cdr:cNvSpPr txBox="1">
          <a:spLocks noChangeArrowheads="1"/>
        </cdr:cNvSpPr>
      </cdr:nvSpPr>
      <cdr:spPr>
        <a:xfrm>
          <a:off x="2152650" y="4276725"/>
          <a:ext cx="13716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975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0.3835</cdr:y>
    </cdr:from>
    <cdr:to>
      <cdr:x>0.20175</cdr:x>
      <cdr:y>0.5455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00175" y="2362200"/>
          <a:ext cx="495300" cy="10001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9"/>
  <sheetViews>
    <sheetView zoomScalePageLayoutView="0" workbookViewId="0" topLeftCell="A1">
      <pane ySplit="4" topLeftCell="A101" activePane="bottomLeft" state="frozen"/>
      <selection pane="topLeft" activeCell="A1" sqref="A1"/>
      <selection pane="bottomLeft" activeCell="K107" sqref="K107"/>
    </sheetView>
  </sheetViews>
  <sheetFormatPr defaultColWidth="9.140625" defaultRowHeight="12.75"/>
  <cols>
    <col min="1" max="1" width="1.421875" style="1" customWidth="1"/>
    <col min="2" max="2" width="9.421875" style="1" customWidth="1"/>
    <col min="3" max="3" width="9.421875" style="94" customWidth="1"/>
    <col min="4" max="8" width="9.421875" style="1" customWidth="1"/>
    <col min="9" max="9" width="6.57421875" style="1" bestFit="1" customWidth="1"/>
    <col min="10" max="10" width="9.140625" style="1" customWidth="1"/>
    <col min="11" max="11" width="13.421875" style="1" bestFit="1" customWidth="1"/>
    <col min="12" max="16384" width="9.140625" style="1" customWidth="1"/>
  </cols>
  <sheetData>
    <row r="2" spans="2:13" ht="12.75" customHeight="1">
      <c r="B2" s="98" t="s">
        <v>0</v>
      </c>
      <c r="C2" s="77" t="s">
        <v>1</v>
      </c>
      <c r="E2" s="2" t="s">
        <v>2</v>
      </c>
      <c r="F2" s="3" t="s">
        <v>3</v>
      </c>
      <c r="G2" s="4" t="s">
        <v>2</v>
      </c>
      <c r="H2" s="5" t="s">
        <v>3</v>
      </c>
      <c r="I2" s="6"/>
      <c r="J2" s="7"/>
      <c r="K2" s="7"/>
      <c r="L2" s="7"/>
      <c r="M2" s="7"/>
    </row>
    <row r="3" spans="2:13" ht="14.25" customHeight="1">
      <c r="B3" s="99"/>
      <c r="C3" s="78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6"/>
      <c r="J3" s="7"/>
      <c r="K3" s="7"/>
      <c r="L3" s="7"/>
      <c r="M3" s="7"/>
    </row>
    <row r="4" spans="2:8" ht="11.25">
      <c r="B4" s="100"/>
      <c r="C4" s="79" t="s">
        <v>22</v>
      </c>
      <c r="D4" s="12"/>
      <c r="E4" s="13" t="s">
        <v>9</v>
      </c>
      <c r="F4" s="14" t="s">
        <v>10</v>
      </c>
      <c r="G4" s="15" t="s">
        <v>11</v>
      </c>
      <c r="H4" s="16" t="s">
        <v>12</v>
      </c>
    </row>
    <row r="5" spans="2:9" ht="11.25">
      <c r="B5" s="17">
        <v>2464</v>
      </c>
      <c r="C5" s="80">
        <v>1511.75</v>
      </c>
      <c r="D5" s="56"/>
      <c r="E5" s="57">
        <f aca="true" t="shared" si="0" ref="E5:E36">$C$119</f>
        <v>1711.436381203884</v>
      </c>
      <c r="F5" s="58">
        <f aca="true" t="shared" si="1" ref="F5:F36">+$C$122</f>
        <v>975.3076789511554</v>
      </c>
      <c r="G5" s="59">
        <f aca="true" t="shared" si="2" ref="G5:G36">$C$120</f>
        <v>736.1287022527285</v>
      </c>
      <c r="H5" s="60">
        <f aca="true" t="shared" si="3" ref="H5:H36">+$C$123</f>
        <v>2447.5650834566122</v>
      </c>
      <c r="I5" s="1">
        <v>1</v>
      </c>
    </row>
    <row r="6" spans="2:9" ht="11.25">
      <c r="B6" s="19">
        <v>2465</v>
      </c>
      <c r="C6" s="81">
        <v>1399.94</v>
      </c>
      <c r="D6" s="56"/>
      <c r="E6" s="61">
        <f t="shared" si="0"/>
        <v>1711.436381203884</v>
      </c>
      <c r="F6" s="62">
        <f t="shared" si="1"/>
        <v>975.3076789511554</v>
      </c>
      <c r="G6" s="63">
        <f t="shared" si="2"/>
        <v>736.1287022527285</v>
      </c>
      <c r="H6" s="64">
        <f t="shared" si="3"/>
        <v>2447.5650834566122</v>
      </c>
      <c r="I6" s="1">
        <f>I5+1</f>
        <v>2</v>
      </c>
    </row>
    <row r="7" spans="2:9" ht="11.25">
      <c r="B7" s="19">
        <v>2466</v>
      </c>
      <c r="C7" s="81">
        <v>1326.51</v>
      </c>
      <c r="D7" s="56"/>
      <c r="E7" s="61">
        <f t="shared" si="0"/>
        <v>1711.436381203884</v>
      </c>
      <c r="F7" s="62">
        <f t="shared" si="1"/>
        <v>975.3076789511554</v>
      </c>
      <c r="G7" s="63">
        <f t="shared" si="2"/>
        <v>736.1287022527285</v>
      </c>
      <c r="H7" s="64">
        <f t="shared" si="3"/>
        <v>2447.5650834566122</v>
      </c>
      <c r="I7" s="1">
        <f aca="true" t="shared" si="4" ref="I7:I70">I6+1</f>
        <v>3</v>
      </c>
    </row>
    <row r="8" spans="2:9" ht="11.25">
      <c r="B8" s="19">
        <v>2467</v>
      </c>
      <c r="C8" s="81">
        <v>1824.6</v>
      </c>
      <c r="D8" s="56"/>
      <c r="E8" s="61">
        <f t="shared" si="0"/>
        <v>1711.436381203884</v>
      </c>
      <c r="F8" s="62">
        <f t="shared" si="1"/>
        <v>975.3076789511554</v>
      </c>
      <c r="G8" s="63">
        <f t="shared" si="2"/>
        <v>736.1287022527285</v>
      </c>
      <c r="H8" s="64">
        <f t="shared" si="3"/>
        <v>2447.5650834566122</v>
      </c>
      <c r="I8" s="1">
        <f t="shared" si="4"/>
        <v>4</v>
      </c>
    </row>
    <row r="9" spans="2:9" ht="11.25">
      <c r="B9" s="19">
        <v>2468</v>
      </c>
      <c r="C9" s="81">
        <v>1492.59</v>
      </c>
      <c r="D9" s="56"/>
      <c r="E9" s="61">
        <f t="shared" si="0"/>
        <v>1711.436381203884</v>
      </c>
      <c r="F9" s="62">
        <f t="shared" si="1"/>
        <v>975.3076789511554</v>
      </c>
      <c r="G9" s="63">
        <f t="shared" si="2"/>
        <v>736.1287022527285</v>
      </c>
      <c r="H9" s="64">
        <f t="shared" si="3"/>
        <v>2447.5650834566122</v>
      </c>
      <c r="I9" s="1">
        <f t="shared" si="4"/>
        <v>5</v>
      </c>
    </row>
    <row r="10" spans="2:9" ht="11.25">
      <c r="B10" s="19">
        <v>2469</v>
      </c>
      <c r="C10" s="81">
        <v>1882.87</v>
      </c>
      <c r="D10" s="56"/>
      <c r="E10" s="61">
        <f t="shared" si="0"/>
        <v>1711.436381203884</v>
      </c>
      <c r="F10" s="62">
        <f t="shared" si="1"/>
        <v>975.3076789511554</v>
      </c>
      <c r="G10" s="63">
        <f t="shared" si="2"/>
        <v>736.1287022527285</v>
      </c>
      <c r="H10" s="64">
        <f t="shared" si="3"/>
        <v>2447.5650834566122</v>
      </c>
      <c r="I10" s="1">
        <f t="shared" si="4"/>
        <v>6</v>
      </c>
    </row>
    <row r="11" spans="2:9" ht="11.25">
      <c r="B11" s="19">
        <v>2470</v>
      </c>
      <c r="C11" s="81">
        <v>2023.07</v>
      </c>
      <c r="D11" s="56"/>
      <c r="E11" s="61">
        <f t="shared" si="0"/>
        <v>1711.436381203884</v>
      </c>
      <c r="F11" s="62">
        <f t="shared" si="1"/>
        <v>975.3076789511554</v>
      </c>
      <c r="G11" s="63">
        <f t="shared" si="2"/>
        <v>736.1287022527285</v>
      </c>
      <c r="H11" s="64">
        <f t="shared" si="3"/>
        <v>2447.5650834566122</v>
      </c>
      <c r="I11" s="1">
        <f t="shared" si="4"/>
        <v>7</v>
      </c>
    </row>
    <row r="12" spans="2:9" ht="11.25">
      <c r="B12" s="19">
        <v>2471</v>
      </c>
      <c r="C12" s="81">
        <v>1497.41</v>
      </c>
      <c r="D12" s="56"/>
      <c r="E12" s="61">
        <f t="shared" si="0"/>
        <v>1711.436381203884</v>
      </c>
      <c r="F12" s="62">
        <f t="shared" si="1"/>
        <v>975.3076789511554</v>
      </c>
      <c r="G12" s="63">
        <f t="shared" si="2"/>
        <v>736.1287022527285</v>
      </c>
      <c r="H12" s="64">
        <f t="shared" si="3"/>
        <v>2447.5650834566122</v>
      </c>
      <c r="I12" s="1">
        <f t="shared" si="4"/>
        <v>8</v>
      </c>
    </row>
    <row r="13" spans="2:9" ht="11.25">
      <c r="B13" s="19">
        <v>2472</v>
      </c>
      <c r="C13" s="81">
        <v>1871.01</v>
      </c>
      <c r="D13" s="56"/>
      <c r="E13" s="61">
        <f t="shared" si="0"/>
        <v>1711.436381203884</v>
      </c>
      <c r="F13" s="62">
        <f t="shared" si="1"/>
        <v>975.3076789511554</v>
      </c>
      <c r="G13" s="63">
        <f t="shared" si="2"/>
        <v>736.1287022527285</v>
      </c>
      <c r="H13" s="64">
        <f t="shared" si="3"/>
        <v>2447.5650834566122</v>
      </c>
      <c r="I13" s="1">
        <f t="shared" si="4"/>
        <v>9</v>
      </c>
    </row>
    <row r="14" spans="2:9" ht="11.25">
      <c r="B14" s="19">
        <v>2473</v>
      </c>
      <c r="C14" s="81">
        <v>1595.64</v>
      </c>
      <c r="D14" s="56"/>
      <c r="E14" s="61">
        <f t="shared" si="0"/>
        <v>1711.436381203884</v>
      </c>
      <c r="F14" s="62">
        <f t="shared" si="1"/>
        <v>975.3076789511554</v>
      </c>
      <c r="G14" s="63">
        <f t="shared" si="2"/>
        <v>736.1287022527285</v>
      </c>
      <c r="H14" s="64">
        <f t="shared" si="3"/>
        <v>2447.5650834566122</v>
      </c>
      <c r="I14" s="1">
        <f t="shared" si="4"/>
        <v>10</v>
      </c>
    </row>
    <row r="15" spans="2:9" ht="11.25">
      <c r="B15" s="19">
        <v>2474</v>
      </c>
      <c r="C15" s="81">
        <v>689.73</v>
      </c>
      <c r="D15" s="56"/>
      <c r="E15" s="61">
        <f t="shared" si="0"/>
        <v>1711.436381203884</v>
      </c>
      <c r="F15" s="62">
        <f t="shared" si="1"/>
        <v>975.3076789511554</v>
      </c>
      <c r="G15" s="63">
        <f t="shared" si="2"/>
        <v>736.1287022527285</v>
      </c>
      <c r="H15" s="64">
        <f t="shared" si="3"/>
        <v>2447.5650834566122</v>
      </c>
      <c r="I15" s="1">
        <f t="shared" si="4"/>
        <v>11</v>
      </c>
    </row>
    <row r="16" spans="2:9" ht="11.25">
      <c r="B16" s="19">
        <v>2475</v>
      </c>
      <c r="C16" s="81">
        <v>1538.6</v>
      </c>
      <c r="D16" s="56"/>
      <c r="E16" s="61">
        <f t="shared" si="0"/>
        <v>1711.436381203884</v>
      </c>
      <c r="F16" s="62">
        <f t="shared" si="1"/>
        <v>975.3076789511554</v>
      </c>
      <c r="G16" s="63">
        <f t="shared" si="2"/>
        <v>736.1287022527285</v>
      </c>
      <c r="H16" s="64">
        <f t="shared" si="3"/>
        <v>2447.5650834566122</v>
      </c>
      <c r="I16" s="1">
        <f t="shared" si="4"/>
        <v>12</v>
      </c>
    </row>
    <row r="17" spans="2:9" ht="11.25">
      <c r="B17" s="19">
        <v>2476</v>
      </c>
      <c r="C17" s="81">
        <v>2438.39</v>
      </c>
      <c r="D17" s="56"/>
      <c r="E17" s="61">
        <f t="shared" si="0"/>
        <v>1711.436381203884</v>
      </c>
      <c r="F17" s="62">
        <f t="shared" si="1"/>
        <v>975.3076789511554</v>
      </c>
      <c r="G17" s="63">
        <f t="shared" si="2"/>
        <v>736.1287022527285</v>
      </c>
      <c r="H17" s="64">
        <f t="shared" si="3"/>
        <v>2447.5650834566122</v>
      </c>
      <c r="I17" s="1">
        <f t="shared" si="4"/>
        <v>13</v>
      </c>
    </row>
    <row r="18" spans="2:9" ht="11.25">
      <c r="B18" s="19">
        <v>2477</v>
      </c>
      <c r="C18" s="81">
        <v>1662.16</v>
      </c>
      <c r="D18" s="56"/>
      <c r="E18" s="61">
        <f t="shared" si="0"/>
        <v>1711.436381203884</v>
      </c>
      <c r="F18" s="62">
        <f t="shared" si="1"/>
        <v>975.3076789511554</v>
      </c>
      <c r="G18" s="63">
        <f t="shared" si="2"/>
        <v>736.1287022527285</v>
      </c>
      <c r="H18" s="64">
        <f t="shared" si="3"/>
        <v>2447.5650834566122</v>
      </c>
      <c r="I18" s="1">
        <f t="shared" si="4"/>
        <v>14</v>
      </c>
    </row>
    <row r="19" spans="2:9" ht="11.25">
      <c r="B19" s="19">
        <v>2478</v>
      </c>
      <c r="C19" s="81">
        <v>2055.04</v>
      </c>
      <c r="D19" s="56"/>
      <c r="E19" s="61">
        <f t="shared" si="0"/>
        <v>1711.436381203884</v>
      </c>
      <c r="F19" s="62">
        <f t="shared" si="1"/>
        <v>975.3076789511554</v>
      </c>
      <c r="G19" s="63">
        <f t="shared" si="2"/>
        <v>736.1287022527285</v>
      </c>
      <c r="H19" s="64">
        <f t="shared" si="3"/>
        <v>2447.5650834566122</v>
      </c>
      <c r="I19" s="1">
        <f t="shared" si="4"/>
        <v>15</v>
      </c>
    </row>
    <row r="20" spans="2:9" ht="11.25">
      <c r="B20" s="19">
        <v>2479</v>
      </c>
      <c r="C20" s="81">
        <v>1394.08</v>
      </c>
      <c r="D20" s="56"/>
      <c r="E20" s="61">
        <f t="shared" si="0"/>
        <v>1711.436381203884</v>
      </c>
      <c r="F20" s="62">
        <f t="shared" si="1"/>
        <v>975.3076789511554</v>
      </c>
      <c r="G20" s="63">
        <f t="shared" si="2"/>
        <v>736.1287022527285</v>
      </c>
      <c r="H20" s="64">
        <f t="shared" si="3"/>
        <v>2447.5650834566122</v>
      </c>
      <c r="I20" s="1">
        <f t="shared" si="4"/>
        <v>16</v>
      </c>
    </row>
    <row r="21" spans="2:9" ht="11.25">
      <c r="B21" s="19">
        <v>2480</v>
      </c>
      <c r="C21" s="81">
        <v>2025.48</v>
      </c>
      <c r="D21" s="56"/>
      <c r="E21" s="61">
        <f t="shared" si="0"/>
        <v>1711.436381203884</v>
      </c>
      <c r="F21" s="62">
        <f t="shared" si="1"/>
        <v>975.3076789511554</v>
      </c>
      <c r="G21" s="63">
        <f t="shared" si="2"/>
        <v>736.1287022527285</v>
      </c>
      <c r="H21" s="64">
        <f t="shared" si="3"/>
        <v>2447.5650834566122</v>
      </c>
      <c r="I21" s="1">
        <f t="shared" si="4"/>
        <v>17</v>
      </c>
    </row>
    <row r="22" spans="2:9" ht="11.25">
      <c r="B22" s="19">
        <v>2481</v>
      </c>
      <c r="C22" s="82">
        <v>3087.68</v>
      </c>
      <c r="D22" s="56"/>
      <c r="E22" s="61">
        <f t="shared" si="0"/>
        <v>1711.436381203884</v>
      </c>
      <c r="F22" s="62">
        <f t="shared" si="1"/>
        <v>975.3076789511554</v>
      </c>
      <c r="G22" s="63">
        <f t="shared" si="2"/>
        <v>736.1287022527285</v>
      </c>
      <c r="H22" s="64">
        <f t="shared" si="3"/>
        <v>2447.5650834566122</v>
      </c>
      <c r="I22" s="1">
        <f t="shared" si="4"/>
        <v>18</v>
      </c>
    </row>
    <row r="23" spans="2:9" ht="11.25">
      <c r="B23" s="19">
        <v>2482</v>
      </c>
      <c r="C23" s="82">
        <v>2822.44</v>
      </c>
      <c r="D23" s="56"/>
      <c r="E23" s="61">
        <f t="shared" si="0"/>
        <v>1711.436381203884</v>
      </c>
      <c r="F23" s="62">
        <f t="shared" si="1"/>
        <v>975.3076789511554</v>
      </c>
      <c r="G23" s="63">
        <f t="shared" si="2"/>
        <v>736.1287022527285</v>
      </c>
      <c r="H23" s="64">
        <f t="shared" si="3"/>
        <v>2447.5650834566122</v>
      </c>
      <c r="I23" s="1">
        <f t="shared" si="4"/>
        <v>19</v>
      </c>
    </row>
    <row r="24" spans="2:9" ht="11.25">
      <c r="B24" s="19">
        <v>2483</v>
      </c>
      <c r="C24" s="82">
        <v>1925.42</v>
      </c>
      <c r="D24" s="56"/>
      <c r="E24" s="61">
        <f t="shared" si="0"/>
        <v>1711.436381203884</v>
      </c>
      <c r="F24" s="62">
        <f t="shared" si="1"/>
        <v>975.3076789511554</v>
      </c>
      <c r="G24" s="63">
        <f t="shared" si="2"/>
        <v>736.1287022527285</v>
      </c>
      <c r="H24" s="64">
        <f t="shared" si="3"/>
        <v>2447.5650834566122</v>
      </c>
      <c r="I24" s="1">
        <f t="shared" si="4"/>
        <v>20</v>
      </c>
    </row>
    <row r="25" spans="2:9" ht="11.25">
      <c r="B25" s="19">
        <v>2484</v>
      </c>
      <c r="C25" s="82">
        <v>1747.96</v>
      </c>
      <c r="D25" s="56"/>
      <c r="E25" s="61">
        <f t="shared" si="0"/>
        <v>1711.436381203884</v>
      </c>
      <c r="F25" s="62">
        <f t="shared" si="1"/>
        <v>975.3076789511554</v>
      </c>
      <c r="G25" s="63">
        <f t="shared" si="2"/>
        <v>736.1287022527285</v>
      </c>
      <c r="H25" s="64">
        <f t="shared" si="3"/>
        <v>2447.5650834566122</v>
      </c>
      <c r="I25" s="1">
        <f t="shared" si="4"/>
        <v>21</v>
      </c>
    </row>
    <row r="26" spans="2:9" ht="11.25">
      <c r="B26" s="19">
        <v>2485</v>
      </c>
      <c r="C26" s="82">
        <v>2558.49</v>
      </c>
      <c r="D26" s="56"/>
      <c r="E26" s="61">
        <f t="shared" si="0"/>
        <v>1711.436381203884</v>
      </c>
      <c r="F26" s="62">
        <f t="shared" si="1"/>
        <v>975.3076789511554</v>
      </c>
      <c r="G26" s="63">
        <f t="shared" si="2"/>
        <v>736.1287022527285</v>
      </c>
      <c r="H26" s="64">
        <f t="shared" si="3"/>
        <v>2447.5650834566122</v>
      </c>
      <c r="I26" s="1">
        <f t="shared" si="4"/>
        <v>22</v>
      </c>
    </row>
    <row r="27" spans="2:9" ht="11.25">
      <c r="B27" s="19">
        <v>2486</v>
      </c>
      <c r="C27" s="82">
        <v>2710.07</v>
      </c>
      <c r="D27" s="56"/>
      <c r="E27" s="61">
        <f t="shared" si="0"/>
        <v>1711.436381203884</v>
      </c>
      <c r="F27" s="62">
        <f t="shared" si="1"/>
        <v>975.3076789511554</v>
      </c>
      <c r="G27" s="63">
        <f t="shared" si="2"/>
        <v>736.1287022527285</v>
      </c>
      <c r="H27" s="64">
        <f t="shared" si="3"/>
        <v>2447.5650834566122</v>
      </c>
      <c r="I27" s="1">
        <f t="shared" si="4"/>
        <v>23</v>
      </c>
    </row>
    <row r="28" spans="2:9" ht="11.25">
      <c r="B28" s="19">
        <v>2487</v>
      </c>
      <c r="C28" s="82">
        <v>1736.72</v>
      </c>
      <c r="D28" s="56"/>
      <c r="E28" s="61">
        <f t="shared" si="0"/>
        <v>1711.436381203884</v>
      </c>
      <c r="F28" s="62">
        <f t="shared" si="1"/>
        <v>975.3076789511554</v>
      </c>
      <c r="G28" s="63">
        <f t="shared" si="2"/>
        <v>736.1287022527285</v>
      </c>
      <c r="H28" s="64">
        <f t="shared" si="3"/>
        <v>2447.5650834566122</v>
      </c>
      <c r="I28" s="1">
        <f t="shared" si="4"/>
        <v>24</v>
      </c>
    </row>
    <row r="29" spans="2:9" ht="11.25">
      <c r="B29" s="19">
        <v>2488</v>
      </c>
      <c r="C29" s="82">
        <v>2477.43</v>
      </c>
      <c r="D29" s="56"/>
      <c r="E29" s="61">
        <f t="shared" si="0"/>
        <v>1711.436381203884</v>
      </c>
      <c r="F29" s="62">
        <f t="shared" si="1"/>
        <v>975.3076789511554</v>
      </c>
      <c r="G29" s="63">
        <f t="shared" si="2"/>
        <v>736.1287022527285</v>
      </c>
      <c r="H29" s="64">
        <f t="shared" si="3"/>
        <v>2447.5650834566122</v>
      </c>
      <c r="I29" s="1">
        <f t="shared" si="4"/>
        <v>25</v>
      </c>
    </row>
    <row r="30" spans="2:9" ht="11.25">
      <c r="B30" s="19">
        <v>2489</v>
      </c>
      <c r="C30" s="82">
        <v>1593.05</v>
      </c>
      <c r="D30" s="56"/>
      <c r="E30" s="61">
        <f t="shared" si="0"/>
        <v>1711.436381203884</v>
      </c>
      <c r="F30" s="62">
        <f t="shared" si="1"/>
        <v>975.3076789511554</v>
      </c>
      <c r="G30" s="63">
        <f t="shared" si="2"/>
        <v>736.1287022527285</v>
      </c>
      <c r="H30" s="64">
        <f t="shared" si="3"/>
        <v>2447.5650834566122</v>
      </c>
      <c r="I30" s="1">
        <f t="shared" si="4"/>
        <v>26</v>
      </c>
    </row>
    <row r="31" spans="2:9" ht="11.25">
      <c r="B31" s="19">
        <v>2490</v>
      </c>
      <c r="C31" s="82">
        <v>1993.01</v>
      </c>
      <c r="D31" s="56"/>
      <c r="E31" s="61">
        <f t="shared" si="0"/>
        <v>1711.436381203884</v>
      </c>
      <c r="F31" s="62">
        <f t="shared" si="1"/>
        <v>975.3076789511554</v>
      </c>
      <c r="G31" s="63">
        <f t="shared" si="2"/>
        <v>736.1287022527285</v>
      </c>
      <c r="H31" s="64">
        <f t="shared" si="3"/>
        <v>2447.5650834566122</v>
      </c>
      <c r="I31" s="1">
        <f t="shared" si="4"/>
        <v>27</v>
      </c>
    </row>
    <row r="32" spans="2:9" ht="11.25">
      <c r="B32" s="19">
        <v>2491</v>
      </c>
      <c r="C32" s="82">
        <v>1948.38</v>
      </c>
      <c r="D32" s="56"/>
      <c r="E32" s="61">
        <f t="shared" si="0"/>
        <v>1711.436381203884</v>
      </c>
      <c r="F32" s="62">
        <f t="shared" si="1"/>
        <v>975.3076789511554</v>
      </c>
      <c r="G32" s="63">
        <f t="shared" si="2"/>
        <v>736.1287022527285</v>
      </c>
      <c r="H32" s="64">
        <f t="shared" si="3"/>
        <v>2447.5650834566122</v>
      </c>
      <c r="I32" s="1">
        <f t="shared" si="4"/>
        <v>28</v>
      </c>
    </row>
    <row r="33" spans="2:9" ht="11.25">
      <c r="B33" s="19">
        <v>2492</v>
      </c>
      <c r="C33" s="82">
        <v>2563.26</v>
      </c>
      <c r="D33" s="56"/>
      <c r="E33" s="61">
        <f t="shared" si="0"/>
        <v>1711.436381203884</v>
      </c>
      <c r="F33" s="62">
        <f t="shared" si="1"/>
        <v>975.3076789511554</v>
      </c>
      <c r="G33" s="63">
        <f t="shared" si="2"/>
        <v>736.1287022527285</v>
      </c>
      <c r="H33" s="64">
        <f t="shared" si="3"/>
        <v>2447.5650834566122</v>
      </c>
      <c r="I33" s="1">
        <f t="shared" si="4"/>
        <v>29</v>
      </c>
    </row>
    <row r="34" spans="2:9" ht="11.25">
      <c r="B34" s="19">
        <v>2493</v>
      </c>
      <c r="C34" s="82">
        <v>2522.35</v>
      </c>
      <c r="D34" s="56"/>
      <c r="E34" s="61">
        <f t="shared" si="0"/>
        <v>1711.436381203884</v>
      </c>
      <c r="F34" s="62">
        <f t="shared" si="1"/>
        <v>975.3076789511554</v>
      </c>
      <c r="G34" s="63">
        <f t="shared" si="2"/>
        <v>736.1287022527285</v>
      </c>
      <c r="H34" s="64">
        <f t="shared" si="3"/>
        <v>2447.5650834566122</v>
      </c>
      <c r="I34" s="1">
        <f t="shared" si="4"/>
        <v>30</v>
      </c>
    </row>
    <row r="35" spans="2:9" ht="11.25">
      <c r="B35" s="19">
        <v>2494</v>
      </c>
      <c r="C35" s="82">
        <v>2441.93</v>
      </c>
      <c r="D35" s="56"/>
      <c r="E35" s="61">
        <f t="shared" si="0"/>
        <v>1711.436381203884</v>
      </c>
      <c r="F35" s="62">
        <f t="shared" si="1"/>
        <v>975.3076789511554</v>
      </c>
      <c r="G35" s="63">
        <f t="shared" si="2"/>
        <v>736.1287022527285</v>
      </c>
      <c r="H35" s="64">
        <f t="shared" si="3"/>
        <v>2447.5650834566122</v>
      </c>
      <c r="I35" s="1">
        <f t="shared" si="4"/>
        <v>31</v>
      </c>
    </row>
    <row r="36" spans="2:16" ht="12">
      <c r="B36" s="19">
        <v>2495</v>
      </c>
      <c r="C36" s="82">
        <v>2301.93</v>
      </c>
      <c r="D36" s="56"/>
      <c r="E36" s="61">
        <f t="shared" si="0"/>
        <v>1711.436381203884</v>
      </c>
      <c r="F36" s="62">
        <f t="shared" si="1"/>
        <v>975.3076789511554</v>
      </c>
      <c r="G36" s="63">
        <f t="shared" si="2"/>
        <v>736.1287022527285</v>
      </c>
      <c r="H36" s="64">
        <f t="shared" si="3"/>
        <v>2447.5650834566122</v>
      </c>
      <c r="I36" s="1">
        <f t="shared" si="4"/>
        <v>32</v>
      </c>
      <c r="P36"/>
    </row>
    <row r="37" spans="2:9" ht="11.25">
      <c r="B37" s="19">
        <v>2496</v>
      </c>
      <c r="C37" s="82">
        <v>2369.69</v>
      </c>
      <c r="D37" s="56"/>
      <c r="E37" s="61">
        <f aca="true" t="shared" si="5" ref="E37:E68">$C$119</f>
        <v>1711.436381203884</v>
      </c>
      <c r="F37" s="62">
        <f aca="true" t="shared" si="6" ref="F37:F68">+$C$122</f>
        <v>975.3076789511554</v>
      </c>
      <c r="G37" s="63">
        <f aca="true" t="shared" si="7" ref="G37:G68">$C$120</f>
        <v>736.1287022527285</v>
      </c>
      <c r="H37" s="64">
        <f aca="true" t="shared" si="8" ref="H37:H68">+$C$123</f>
        <v>2447.5650834566122</v>
      </c>
      <c r="I37" s="1">
        <f t="shared" si="4"/>
        <v>33</v>
      </c>
    </row>
    <row r="38" spans="2:9" ht="11.25">
      <c r="B38" s="19">
        <v>2497</v>
      </c>
      <c r="C38" s="82">
        <v>1586.52</v>
      </c>
      <c r="D38" s="56"/>
      <c r="E38" s="61">
        <f t="shared" si="5"/>
        <v>1711.436381203884</v>
      </c>
      <c r="F38" s="62">
        <f t="shared" si="6"/>
        <v>975.3076789511554</v>
      </c>
      <c r="G38" s="63">
        <f t="shared" si="7"/>
        <v>736.1287022527285</v>
      </c>
      <c r="H38" s="64">
        <f t="shared" si="8"/>
        <v>2447.5650834566122</v>
      </c>
      <c r="I38" s="1">
        <f t="shared" si="4"/>
        <v>34</v>
      </c>
    </row>
    <row r="39" spans="2:9" ht="11.25">
      <c r="B39" s="19">
        <v>2498</v>
      </c>
      <c r="C39" s="82">
        <v>1843.29</v>
      </c>
      <c r="D39" s="56"/>
      <c r="E39" s="61">
        <f t="shared" si="5"/>
        <v>1711.436381203884</v>
      </c>
      <c r="F39" s="62">
        <f t="shared" si="6"/>
        <v>975.3076789511554</v>
      </c>
      <c r="G39" s="63">
        <f t="shared" si="7"/>
        <v>736.1287022527285</v>
      </c>
      <c r="H39" s="64">
        <f t="shared" si="8"/>
        <v>2447.5650834566122</v>
      </c>
      <c r="I39" s="1">
        <f t="shared" si="4"/>
        <v>35</v>
      </c>
    </row>
    <row r="40" spans="2:9" ht="11.25">
      <c r="B40" s="19">
        <v>2499</v>
      </c>
      <c r="C40" s="82">
        <v>2273.43</v>
      </c>
      <c r="D40" s="56"/>
      <c r="E40" s="61">
        <f t="shared" si="5"/>
        <v>1711.436381203884</v>
      </c>
      <c r="F40" s="62">
        <f t="shared" si="6"/>
        <v>975.3076789511554</v>
      </c>
      <c r="G40" s="63">
        <f t="shared" si="7"/>
        <v>736.1287022527285</v>
      </c>
      <c r="H40" s="64">
        <f t="shared" si="8"/>
        <v>2447.5650834566122</v>
      </c>
      <c r="I40" s="1">
        <f t="shared" si="4"/>
        <v>36</v>
      </c>
    </row>
    <row r="41" spans="2:9" ht="11.25">
      <c r="B41" s="19">
        <v>2500</v>
      </c>
      <c r="C41" s="82">
        <v>1395.83</v>
      </c>
      <c r="D41" s="56"/>
      <c r="E41" s="61">
        <f t="shared" si="5"/>
        <v>1711.436381203884</v>
      </c>
      <c r="F41" s="62">
        <f t="shared" si="6"/>
        <v>975.3076789511554</v>
      </c>
      <c r="G41" s="63">
        <f t="shared" si="7"/>
        <v>736.1287022527285</v>
      </c>
      <c r="H41" s="64">
        <f t="shared" si="8"/>
        <v>2447.5650834566122</v>
      </c>
      <c r="I41" s="1">
        <f t="shared" si="4"/>
        <v>37</v>
      </c>
    </row>
    <row r="42" spans="2:9" ht="11.25">
      <c r="B42" s="19">
        <v>2501</v>
      </c>
      <c r="C42" s="82">
        <v>1078.87</v>
      </c>
      <c r="D42" s="56"/>
      <c r="E42" s="61">
        <f t="shared" si="5"/>
        <v>1711.436381203884</v>
      </c>
      <c r="F42" s="62">
        <f t="shared" si="6"/>
        <v>975.3076789511554</v>
      </c>
      <c r="G42" s="63">
        <f t="shared" si="7"/>
        <v>736.1287022527285</v>
      </c>
      <c r="H42" s="64">
        <f t="shared" si="8"/>
        <v>2447.5650834566122</v>
      </c>
      <c r="I42" s="1">
        <f t="shared" si="4"/>
        <v>38</v>
      </c>
    </row>
    <row r="43" spans="2:9" ht="11.25">
      <c r="B43" s="19">
        <v>2502</v>
      </c>
      <c r="C43" s="82">
        <v>1663.74</v>
      </c>
      <c r="D43" s="56"/>
      <c r="E43" s="61">
        <f t="shared" si="5"/>
        <v>1711.436381203884</v>
      </c>
      <c r="F43" s="62">
        <f t="shared" si="6"/>
        <v>975.3076789511554</v>
      </c>
      <c r="G43" s="63">
        <f t="shared" si="7"/>
        <v>736.1287022527285</v>
      </c>
      <c r="H43" s="64">
        <f t="shared" si="8"/>
        <v>2447.5650834566122</v>
      </c>
      <c r="I43" s="1">
        <f t="shared" si="4"/>
        <v>39</v>
      </c>
    </row>
    <row r="44" spans="2:9" ht="11.25">
      <c r="B44" s="19">
        <v>2503</v>
      </c>
      <c r="C44" s="82">
        <v>1239.39</v>
      </c>
      <c r="D44" s="56"/>
      <c r="E44" s="61">
        <f t="shared" si="5"/>
        <v>1711.436381203884</v>
      </c>
      <c r="F44" s="62">
        <f t="shared" si="6"/>
        <v>975.3076789511554</v>
      </c>
      <c r="G44" s="63">
        <f t="shared" si="7"/>
        <v>736.1287022527285</v>
      </c>
      <c r="H44" s="64">
        <f t="shared" si="8"/>
        <v>2447.5650834566122</v>
      </c>
      <c r="I44" s="1">
        <f t="shared" si="4"/>
        <v>40</v>
      </c>
    </row>
    <row r="45" spans="2:9" ht="11.25">
      <c r="B45" s="19">
        <v>2504</v>
      </c>
      <c r="C45" s="82">
        <v>2036.18</v>
      </c>
      <c r="D45" s="56"/>
      <c r="E45" s="61">
        <f t="shared" si="5"/>
        <v>1711.436381203884</v>
      </c>
      <c r="F45" s="62">
        <f t="shared" si="6"/>
        <v>975.3076789511554</v>
      </c>
      <c r="G45" s="63">
        <f t="shared" si="7"/>
        <v>736.1287022527285</v>
      </c>
      <c r="H45" s="64">
        <f t="shared" si="8"/>
        <v>2447.5650834566122</v>
      </c>
      <c r="I45" s="1">
        <f t="shared" si="4"/>
        <v>41</v>
      </c>
    </row>
    <row r="46" spans="2:9" ht="11.25">
      <c r="B46" s="19">
        <v>2505</v>
      </c>
      <c r="C46" s="82">
        <v>1221.88</v>
      </c>
      <c r="D46" s="56"/>
      <c r="E46" s="61">
        <f t="shared" si="5"/>
        <v>1711.436381203884</v>
      </c>
      <c r="F46" s="62">
        <f t="shared" si="6"/>
        <v>975.3076789511554</v>
      </c>
      <c r="G46" s="63">
        <f t="shared" si="7"/>
        <v>736.1287022527285</v>
      </c>
      <c r="H46" s="64">
        <f t="shared" si="8"/>
        <v>2447.5650834566122</v>
      </c>
      <c r="I46" s="1">
        <f t="shared" si="4"/>
        <v>42</v>
      </c>
    </row>
    <row r="47" spans="2:9" ht="11.25">
      <c r="B47" s="19">
        <v>2506</v>
      </c>
      <c r="C47" s="82">
        <v>1968.24</v>
      </c>
      <c r="D47" s="56"/>
      <c r="E47" s="61">
        <f t="shared" si="5"/>
        <v>1711.436381203884</v>
      </c>
      <c r="F47" s="62">
        <f t="shared" si="6"/>
        <v>975.3076789511554</v>
      </c>
      <c r="G47" s="63">
        <f t="shared" si="7"/>
        <v>736.1287022527285</v>
      </c>
      <c r="H47" s="64">
        <f t="shared" si="8"/>
        <v>2447.5650834566122</v>
      </c>
      <c r="I47" s="1">
        <f t="shared" si="4"/>
        <v>43</v>
      </c>
    </row>
    <row r="48" spans="2:9" ht="11.25">
      <c r="B48" s="19">
        <v>2507</v>
      </c>
      <c r="C48" s="82">
        <v>2014.7</v>
      </c>
      <c r="D48" s="56"/>
      <c r="E48" s="61">
        <f t="shared" si="5"/>
        <v>1711.436381203884</v>
      </c>
      <c r="F48" s="62">
        <f t="shared" si="6"/>
        <v>975.3076789511554</v>
      </c>
      <c r="G48" s="63">
        <f t="shared" si="7"/>
        <v>736.1287022527285</v>
      </c>
      <c r="H48" s="64">
        <f t="shared" si="8"/>
        <v>2447.5650834566122</v>
      </c>
      <c r="I48" s="1">
        <f t="shared" si="4"/>
        <v>44</v>
      </c>
    </row>
    <row r="49" spans="2:9" ht="11.25">
      <c r="B49" s="19">
        <v>2508</v>
      </c>
      <c r="C49" s="82">
        <v>1760.43</v>
      </c>
      <c r="D49" s="56"/>
      <c r="E49" s="61">
        <f t="shared" si="5"/>
        <v>1711.436381203884</v>
      </c>
      <c r="F49" s="62">
        <f t="shared" si="6"/>
        <v>975.3076789511554</v>
      </c>
      <c r="G49" s="63">
        <f t="shared" si="7"/>
        <v>736.1287022527285</v>
      </c>
      <c r="H49" s="64">
        <f t="shared" si="8"/>
        <v>2447.5650834566122</v>
      </c>
      <c r="I49" s="1">
        <f t="shared" si="4"/>
        <v>45</v>
      </c>
    </row>
    <row r="50" spans="2:9" ht="11.25">
      <c r="B50" s="19">
        <v>2509</v>
      </c>
      <c r="C50" s="82">
        <v>1500.35</v>
      </c>
      <c r="D50" s="56"/>
      <c r="E50" s="61">
        <f t="shared" si="5"/>
        <v>1711.436381203884</v>
      </c>
      <c r="F50" s="62">
        <f t="shared" si="6"/>
        <v>975.3076789511554</v>
      </c>
      <c r="G50" s="63">
        <f t="shared" si="7"/>
        <v>736.1287022527285</v>
      </c>
      <c r="H50" s="64">
        <f t="shared" si="8"/>
        <v>2447.5650834566122</v>
      </c>
      <c r="I50" s="1">
        <f t="shared" si="4"/>
        <v>46</v>
      </c>
    </row>
    <row r="51" spans="2:9" ht="11.25">
      <c r="B51" s="19">
        <v>2510</v>
      </c>
      <c r="C51" s="82">
        <v>1789.48</v>
      </c>
      <c r="D51" s="56"/>
      <c r="E51" s="61">
        <f t="shared" si="5"/>
        <v>1711.436381203884</v>
      </c>
      <c r="F51" s="62">
        <f t="shared" si="6"/>
        <v>975.3076789511554</v>
      </c>
      <c r="G51" s="63">
        <f t="shared" si="7"/>
        <v>736.1287022527285</v>
      </c>
      <c r="H51" s="64">
        <f t="shared" si="8"/>
        <v>2447.5650834566122</v>
      </c>
      <c r="I51" s="1">
        <f t="shared" si="4"/>
        <v>47</v>
      </c>
    </row>
    <row r="52" spans="2:14" ht="11.25">
      <c r="B52" s="19">
        <v>2511</v>
      </c>
      <c r="C52" s="82">
        <v>1448.98</v>
      </c>
      <c r="D52" s="56"/>
      <c r="E52" s="61">
        <f t="shared" si="5"/>
        <v>1711.436381203884</v>
      </c>
      <c r="F52" s="62">
        <f t="shared" si="6"/>
        <v>975.3076789511554</v>
      </c>
      <c r="G52" s="63">
        <f t="shared" si="7"/>
        <v>736.1287022527285</v>
      </c>
      <c r="H52" s="64">
        <f t="shared" si="8"/>
        <v>2447.5650834566122</v>
      </c>
      <c r="I52" s="1">
        <f t="shared" si="4"/>
        <v>48</v>
      </c>
      <c r="J52" s="20"/>
      <c r="K52" s="20"/>
      <c r="L52" s="20"/>
      <c r="M52" s="20"/>
      <c r="N52" s="20"/>
    </row>
    <row r="53" spans="2:14" ht="11.25">
      <c r="B53" s="19">
        <v>2512</v>
      </c>
      <c r="C53" s="82">
        <v>1762.47</v>
      </c>
      <c r="D53" s="56"/>
      <c r="E53" s="65">
        <f t="shared" si="5"/>
        <v>1711.436381203884</v>
      </c>
      <c r="F53" s="66">
        <f t="shared" si="6"/>
        <v>975.3076789511554</v>
      </c>
      <c r="G53" s="67">
        <f t="shared" si="7"/>
        <v>736.1287022527285</v>
      </c>
      <c r="H53" s="68">
        <f t="shared" si="8"/>
        <v>2447.5650834566122</v>
      </c>
      <c r="I53" s="1">
        <f t="shared" si="4"/>
        <v>49</v>
      </c>
      <c r="J53" s="23"/>
      <c r="K53" s="23"/>
      <c r="L53" s="23"/>
      <c r="M53" s="23"/>
      <c r="N53" s="20"/>
    </row>
    <row r="54" spans="2:14" ht="11.25">
      <c r="B54" s="22">
        <v>2513</v>
      </c>
      <c r="C54" s="83">
        <v>3456.35</v>
      </c>
      <c r="D54" s="56"/>
      <c r="E54" s="65">
        <f t="shared" si="5"/>
        <v>1711.436381203884</v>
      </c>
      <c r="F54" s="66">
        <f t="shared" si="6"/>
        <v>975.3076789511554</v>
      </c>
      <c r="G54" s="67">
        <f t="shared" si="7"/>
        <v>736.1287022527285</v>
      </c>
      <c r="H54" s="68">
        <f t="shared" si="8"/>
        <v>2447.5650834566122</v>
      </c>
      <c r="I54" s="1">
        <f t="shared" si="4"/>
        <v>50</v>
      </c>
      <c r="J54" s="23"/>
      <c r="K54" s="23"/>
      <c r="L54" s="23"/>
      <c r="M54" s="23"/>
      <c r="N54" s="20"/>
    </row>
    <row r="55" spans="2:14" ht="11.25">
      <c r="B55" s="22">
        <v>2514</v>
      </c>
      <c r="C55" s="83">
        <v>3832.6</v>
      </c>
      <c r="D55" s="56"/>
      <c r="E55" s="65">
        <f t="shared" si="5"/>
        <v>1711.436381203884</v>
      </c>
      <c r="F55" s="66">
        <f t="shared" si="6"/>
        <v>975.3076789511554</v>
      </c>
      <c r="G55" s="67">
        <f t="shared" si="7"/>
        <v>736.1287022527285</v>
      </c>
      <c r="H55" s="68">
        <f t="shared" si="8"/>
        <v>2447.5650834566122</v>
      </c>
      <c r="I55" s="1">
        <f t="shared" si="4"/>
        <v>51</v>
      </c>
      <c r="J55" s="24"/>
      <c r="K55" s="21"/>
      <c r="L55" s="24"/>
      <c r="M55" s="25"/>
      <c r="N55" s="20"/>
    </row>
    <row r="56" spans="2:13" ht="11.25">
      <c r="B56" s="19">
        <v>2515</v>
      </c>
      <c r="C56" s="82">
        <v>1976.64</v>
      </c>
      <c r="D56" s="56"/>
      <c r="E56" s="65">
        <f t="shared" si="5"/>
        <v>1711.436381203884</v>
      </c>
      <c r="F56" s="66">
        <f t="shared" si="6"/>
        <v>975.3076789511554</v>
      </c>
      <c r="G56" s="67">
        <f t="shared" si="7"/>
        <v>736.1287022527285</v>
      </c>
      <c r="H56" s="68">
        <f t="shared" si="8"/>
        <v>2447.5650834566122</v>
      </c>
      <c r="I56" s="1">
        <f t="shared" si="4"/>
        <v>52</v>
      </c>
      <c r="J56" s="26"/>
      <c r="K56" s="27"/>
      <c r="L56" s="26"/>
      <c r="M56" s="28"/>
    </row>
    <row r="57" spans="2:13" ht="11.25">
      <c r="B57" s="19">
        <v>2516</v>
      </c>
      <c r="C57" s="82">
        <v>4254.31</v>
      </c>
      <c r="D57" s="56"/>
      <c r="E57" s="65">
        <f t="shared" si="5"/>
        <v>1711.436381203884</v>
      </c>
      <c r="F57" s="66">
        <f t="shared" si="6"/>
        <v>975.3076789511554</v>
      </c>
      <c r="G57" s="67">
        <f t="shared" si="7"/>
        <v>736.1287022527285</v>
      </c>
      <c r="H57" s="68">
        <f t="shared" si="8"/>
        <v>2447.5650834566122</v>
      </c>
      <c r="I57" s="1">
        <f t="shared" si="4"/>
        <v>53</v>
      </c>
      <c r="J57" s="26"/>
      <c r="K57" s="27"/>
      <c r="L57" s="26"/>
      <c r="M57" s="28"/>
    </row>
    <row r="58" spans="2:13" ht="11.25">
      <c r="B58" s="19">
        <v>2517</v>
      </c>
      <c r="C58" s="82">
        <v>2349.97</v>
      </c>
      <c r="D58" s="56"/>
      <c r="E58" s="65">
        <f t="shared" si="5"/>
        <v>1711.436381203884</v>
      </c>
      <c r="F58" s="66">
        <f t="shared" si="6"/>
        <v>975.3076789511554</v>
      </c>
      <c r="G58" s="67">
        <f t="shared" si="7"/>
        <v>736.1287022527285</v>
      </c>
      <c r="H58" s="68">
        <f t="shared" si="8"/>
        <v>2447.5650834566122</v>
      </c>
      <c r="I58" s="1">
        <f t="shared" si="4"/>
        <v>54</v>
      </c>
      <c r="J58" s="26"/>
      <c r="K58" s="27"/>
      <c r="L58" s="26"/>
      <c r="M58" s="28"/>
    </row>
    <row r="59" spans="2:13" ht="11.25">
      <c r="B59" s="19">
        <v>2518</v>
      </c>
      <c r="C59" s="82">
        <v>3720.57</v>
      </c>
      <c r="D59" s="56"/>
      <c r="E59" s="65">
        <f t="shared" si="5"/>
        <v>1711.436381203884</v>
      </c>
      <c r="F59" s="66">
        <f t="shared" si="6"/>
        <v>975.3076789511554</v>
      </c>
      <c r="G59" s="67">
        <f t="shared" si="7"/>
        <v>736.1287022527285</v>
      </c>
      <c r="H59" s="68">
        <f t="shared" si="8"/>
        <v>2447.5650834566122</v>
      </c>
      <c r="I59" s="1">
        <f t="shared" si="4"/>
        <v>55</v>
      </c>
      <c r="J59" s="26"/>
      <c r="K59" s="27"/>
      <c r="L59" s="26"/>
      <c r="M59" s="28"/>
    </row>
    <row r="60" spans="2:13" ht="11.25">
      <c r="B60" s="19">
        <v>2519</v>
      </c>
      <c r="C60" s="82">
        <v>1621.01</v>
      </c>
      <c r="D60" s="56"/>
      <c r="E60" s="65">
        <f t="shared" si="5"/>
        <v>1711.436381203884</v>
      </c>
      <c r="F60" s="66">
        <f t="shared" si="6"/>
        <v>975.3076789511554</v>
      </c>
      <c r="G60" s="67">
        <f t="shared" si="7"/>
        <v>736.1287022527285</v>
      </c>
      <c r="H60" s="68">
        <f t="shared" si="8"/>
        <v>2447.5650834566122</v>
      </c>
      <c r="I60" s="1">
        <f t="shared" si="4"/>
        <v>56</v>
      </c>
      <c r="J60" s="26"/>
      <c r="K60" s="27"/>
      <c r="L60" s="26"/>
      <c r="M60" s="28"/>
    </row>
    <row r="61" spans="2:13" ht="11.25">
      <c r="B61" s="19">
        <v>2520</v>
      </c>
      <c r="C61" s="82">
        <v>1925.65</v>
      </c>
      <c r="D61" s="56"/>
      <c r="E61" s="65">
        <f t="shared" si="5"/>
        <v>1711.436381203884</v>
      </c>
      <c r="F61" s="66">
        <f t="shared" si="6"/>
        <v>975.3076789511554</v>
      </c>
      <c r="G61" s="67">
        <f t="shared" si="7"/>
        <v>736.1287022527285</v>
      </c>
      <c r="H61" s="68">
        <f t="shared" si="8"/>
        <v>2447.5650834566122</v>
      </c>
      <c r="I61" s="1">
        <f t="shared" si="4"/>
        <v>57</v>
      </c>
      <c r="J61" s="26"/>
      <c r="K61" s="27"/>
      <c r="L61" s="26"/>
      <c r="M61" s="28"/>
    </row>
    <row r="62" spans="2:13" ht="11.25">
      <c r="B62" s="19">
        <v>2521</v>
      </c>
      <c r="C62" s="82">
        <v>2801.7</v>
      </c>
      <c r="D62" s="56"/>
      <c r="E62" s="65">
        <f t="shared" si="5"/>
        <v>1711.436381203884</v>
      </c>
      <c r="F62" s="66">
        <f t="shared" si="6"/>
        <v>975.3076789511554</v>
      </c>
      <c r="G62" s="67">
        <f t="shared" si="7"/>
        <v>736.1287022527285</v>
      </c>
      <c r="H62" s="68">
        <f t="shared" si="8"/>
        <v>2447.5650834566122</v>
      </c>
      <c r="I62" s="1">
        <f t="shared" si="4"/>
        <v>58</v>
      </c>
      <c r="J62" s="26"/>
      <c r="K62" s="27"/>
      <c r="L62" s="26"/>
      <c r="M62" s="28"/>
    </row>
    <row r="63" spans="2:13" ht="11.25">
      <c r="B63" s="19">
        <v>2522</v>
      </c>
      <c r="C63" s="82">
        <v>1080.5</v>
      </c>
      <c r="D63" s="56"/>
      <c r="E63" s="65">
        <f t="shared" si="5"/>
        <v>1711.436381203884</v>
      </c>
      <c r="F63" s="66">
        <f t="shared" si="6"/>
        <v>975.3076789511554</v>
      </c>
      <c r="G63" s="67">
        <f t="shared" si="7"/>
        <v>736.1287022527285</v>
      </c>
      <c r="H63" s="68">
        <f t="shared" si="8"/>
        <v>2447.5650834566122</v>
      </c>
      <c r="I63" s="1">
        <f t="shared" si="4"/>
        <v>59</v>
      </c>
      <c r="J63" s="26"/>
      <c r="K63" s="27"/>
      <c r="L63" s="26"/>
      <c r="M63" s="28"/>
    </row>
    <row r="64" spans="2:13" ht="11.25">
      <c r="B64" s="19">
        <v>2523</v>
      </c>
      <c r="C64" s="82">
        <v>1684.84</v>
      </c>
      <c r="D64" s="56"/>
      <c r="E64" s="65">
        <f t="shared" si="5"/>
        <v>1711.436381203884</v>
      </c>
      <c r="F64" s="66">
        <f t="shared" si="6"/>
        <v>975.3076789511554</v>
      </c>
      <c r="G64" s="67">
        <f t="shared" si="7"/>
        <v>736.1287022527285</v>
      </c>
      <c r="H64" s="68">
        <f t="shared" si="8"/>
        <v>2447.5650834566122</v>
      </c>
      <c r="I64" s="1">
        <f t="shared" si="4"/>
        <v>60</v>
      </c>
      <c r="J64" s="26"/>
      <c r="K64" s="27"/>
      <c r="L64" s="26"/>
      <c r="M64" s="28"/>
    </row>
    <row r="65" spans="2:13" ht="11.25">
      <c r="B65" s="19">
        <v>2524</v>
      </c>
      <c r="C65" s="82">
        <v>2305.81</v>
      </c>
      <c r="D65" s="56"/>
      <c r="E65" s="65">
        <f t="shared" si="5"/>
        <v>1711.436381203884</v>
      </c>
      <c r="F65" s="66">
        <f t="shared" si="6"/>
        <v>975.3076789511554</v>
      </c>
      <c r="G65" s="67">
        <f t="shared" si="7"/>
        <v>736.1287022527285</v>
      </c>
      <c r="H65" s="68">
        <f t="shared" si="8"/>
        <v>2447.5650834566122</v>
      </c>
      <c r="I65" s="1">
        <f t="shared" si="4"/>
        <v>61</v>
      </c>
      <c r="J65" s="26"/>
      <c r="K65" s="27"/>
      <c r="L65" s="26"/>
      <c r="M65" s="28"/>
    </row>
    <row r="66" spans="2:13" ht="11.25">
      <c r="B66" s="19">
        <v>2525</v>
      </c>
      <c r="C66" s="82">
        <v>1081.22</v>
      </c>
      <c r="D66" s="56"/>
      <c r="E66" s="65">
        <f t="shared" si="5"/>
        <v>1711.436381203884</v>
      </c>
      <c r="F66" s="66">
        <f t="shared" si="6"/>
        <v>975.3076789511554</v>
      </c>
      <c r="G66" s="67">
        <f t="shared" si="7"/>
        <v>736.1287022527285</v>
      </c>
      <c r="H66" s="68">
        <f t="shared" si="8"/>
        <v>2447.5650834566122</v>
      </c>
      <c r="I66" s="1">
        <f t="shared" si="4"/>
        <v>62</v>
      </c>
      <c r="J66" s="26"/>
      <c r="K66" s="27"/>
      <c r="L66" s="26"/>
      <c r="M66" s="28"/>
    </row>
    <row r="67" spans="2:13" ht="11.25">
      <c r="B67" s="19">
        <v>2526</v>
      </c>
      <c r="C67" s="82">
        <v>1248.4</v>
      </c>
      <c r="D67" s="56"/>
      <c r="E67" s="65">
        <f t="shared" si="5"/>
        <v>1711.436381203884</v>
      </c>
      <c r="F67" s="66">
        <f t="shared" si="6"/>
        <v>975.3076789511554</v>
      </c>
      <c r="G67" s="67">
        <f t="shared" si="7"/>
        <v>736.1287022527285</v>
      </c>
      <c r="H67" s="68">
        <f t="shared" si="8"/>
        <v>2447.5650834566122</v>
      </c>
      <c r="I67" s="1">
        <f t="shared" si="4"/>
        <v>63</v>
      </c>
      <c r="J67" s="26"/>
      <c r="K67" s="27"/>
      <c r="L67" s="26"/>
      <c r="M67" s="28"/>
    </row>
    <row r="68" spans="2:13" ht="11.25">
      <c r="B68" s="19">
        <v>2527</v>
      </c>
      <c r="C68" s="82">
        <v>1409.54</v>
      </c>
      <c r="D68" s="56"/>
      <c r="E68" s="65">
        <f t="shared" si="5"/>
        <v>1711.436381203884</v>
      </c>
      <c r="F68" s="66">
        <f t="shared" si="6"/>
        <v>975.3076789511554</v>
      </c>
      <c r="G68" s="67">
        <f t="shared" si="7"/>
        <v>736.1287022527285</v>
      </c>
      <c r="H68" s="68">
        <f t="shared" si="8"/>
        <v>2447.5650834566122</v>
      </c>
      <c r="I68" s="1">
        <f t="shared" si="4"/>
        <v>64</v>
      </c>
      <c r="J68" s="26"/>
      <c r="K68" s="27"/>
      <c r="L68" s="26"/>
      <c r="M68" s="28"/>
    </row>
    <row r="69" spans="2:13" ht="11.25">
      <c r="B69" s="19">
        <v>2528</v>
      </c>
      <c r="C69" s="82">
        <v>1398.99</v>
      </c>
      <c r="D69" s="56"/>
      <c r="E69" s="65">
        <f aca="true" t="shared" si="9" ref="E69:E104">$C$119</f>
        <v>1711.436381203884</v>
      </c>
      <c r="F69" s="66">
        <f aca="true" t="shared" si="10" ref="F69:F107">+$C$122</f>
        <v>975.3076789511554</v>
      </c>
      <c r="G69" s="67">
        <f aca="true" t="shared" si="11" ref="G69:G107">$C$120</f>
        <v>736.1287022527285</v>
      </c>
      <c r="H69" s="68">
        <f aca="true" t="shared" si="12" ref="H69:H107">+$C$123</f>
        <v>2447.5650834566122</v>
      </c>
      <c r="I69" s="1">
        <f t="shared" si="4"/>
        <v>65</v>
      </c>
      <c r="J69" s="26"/>
      <c r="K69" s="27"/>
      <c r="L69" s="26"/>
      <c r="M69" s="28"/>
    </row>
    <row r="70" spans="2:13" ht="11.25">
      <c r="B70" s="19">
        <v>2529</v>
      </c>
      <c r="C70" s="82">
        <v>1285.87</v>
      </c>
      <c r="D70" s="56"/>
      <c r="E70" s="65">
        <f t="shared" si="9"/>
        <v>1711.436381203884</v>
      </c>
      <c r="F70" s="66">
        <f t="shared" si="10"/>
        <v>975.3076789511554</v>
      </c>
      <c r="G70" s="67">
        <f t="shared" si="11"/>
        <v>736.1287022527285</v>
      </c>
      <c r="H70" s="68">
        <f t="shared" si="12"/>
        <v>2447.5650834566122</v>
      </c>
      <c r="I70" s="1">
        <f t="shared" si="4"/>
        <v>66</v>
      </c>
      <c r="J70" s="26"/>
      <c r="K70" s="27"/>
      <c r="L70" s="26"/>
      <c r="M70" s="28"/>
    </row>
    <row r="71" spans="2:13" ht="11.25">
      <c r="B71" s="19">
        <v>2530</v>
      </c>
      <c r="C71" s="82">
        <v>1209.06</v>
      </c>
      <c r="D71" s="56"/>
      <c r="E71" s="65">
        <f t="shared" si="9"/>
        <v>1711.436381203884</v>
      </c>
      <c r="F71" s="66">
        <f t="shared" si="10"/>
        <v>975.3076789511554</v>
      </c>
      <c r="G71" s="67">
        <f t="shared" si="11"/>
        <v>736.1287022527285</v>
      </c>
      <c r="H71" s="68">
        <f t="shared" si="12"/>
        <v>2447.5650834566122</v>
      </c>
      <c r="I71" s="1">
        <f aca="true" t="shared" si="13" ref="I71:I107">I70+1</f>
        <v>67</v>
      </c>
      <c r="J71" s="26"/>
      <c r="K71" s="27"/>
      <c r="L71" s="26"/>
      <c r="M71" s="28"/>
    </row>
    <row r="72" spans="2:13" ht="11.25">
      <c r="B72" s="19">
        <v>2531</v>
      </c>
      <c r="C72" s="82">
        <v>1620.32</v>
      </c>
      <c r="D72" s="56"/>
      <c r="E72" s="65">
        <f t="shared" si="9"/>
        <v>1711.436381203884</v>
      </c>
      <c r="F72" s="66">
        <f t="shared" si="10"/>
        <v>975.3076789511554</v>
      </c>
      <c r="G72" s="67">
        <f t="shared" si="11"/>
        <v>736.1287022527285</v>
      </c>
      <c r="H72" s="68">
        <f t="shared" si="12"/>
        <v>2447.5650834566122</v>
      </c>
      <c r="I72" s="1">
        <f t="shared" si="13"/>
        <v>68</v>
      </c>
      <c r="J72" s="26"/>
      <c r="K72" s="27"/>
      <c r="L72" s="26"/>
      <c r="M72" s="28"/>
    </row>
    <row r="73" spans="2:13" ht="11.25">
      <c r="B73" s="19">
        <v>2532</v>
      </c>
      <c r="C73" s="82">
        <v>1286.44</v>
      </c>
      <c r="D73" s="56"/>
      <c r="E73" s="65">
        <f t="shared" si="9"/>
        <v>1711.436381203884</v>
      </c>
      <c r="F73" s="66">
        <f t="shared" si="10"/>
        <v>975.3076789511554</v>
      </c>
      <c r="G73" s="67">
        <f t="shared" si="11"/>
        <v>736.1287022527285</v>
      </c>
      <c r="H73" s="68">
        <f t="shared" si="12"/>
        <v>2447.5650834566122</v>
      </c>
      <c r="I73" s="1">
        <f t="shared" si="13"/>
        <v>69</v>
      </c>
      <c r="J73" s="26"/>
      <c r="K73" s="27"/>
      <c r="L73" s="26"/>
      <c r="M73" s="28"/>
    </row>
    <row r="74" spans="2:13" ht="11.25">
      <c r="B74" s="19">
        <v>2533</v>
      </c>
      <c r="C74" s="82">
        <v>1067.25</v>
      </c>
      <c r="D74" s="56"/>
      <c r="E74" s="65">
        <f t="shared" si="9"/>
        <v>1711.436381203884</v>
      </c>
      <c r="F74" s="66">
        <f t="shared" si="10"/>
        <v>975.3076789511554</v>
      </c>
      <c r="G74" s="67">
        <f t="shared" si="11"/>
        <v>736.1287022527285</v>
      </c>
      <c r="H74" s="68">
        <f t="shared" si="12"/>
        <v>2447.5650834566122</v>
      </c>
      <c r="I74" s="1">
        <f t="shared" si="13"/>
        <v>70</v>
      </c>
      <c r="J74" s="26"/>
      <c r="K74" s="27"/>
      <c r="L74" s="26"/>
      <c r="M74" s="28"/>
    </row>
    <row r="75" spans="2:13" ht="11.25">
      <c r="B75" s="19">
        <v>2534</v>
      </c>
      <c r="C75" s="82">
        <v>740.61</v>
      </c>
      <c r="D75" s="56"/>
      <c r="E75" s="65">
        <f t="shared" si="9"/>
        <v>1711.436381203884</v>
      </c>
      <c r="F75" s="66">
        <f t="shared" si="10"/>
        <v>975.3076789511554</v>
      </c>
      <c r="G75" s="67">
        <f t="shared" si="11"/>
        <v>736.1287022527285</v>
      </c>
      <c r="H75" s="68">
        <f t="shared" si="12"/>
        <v>2447.5650834566122</v>
      </c>
      <c r="I75" s="1">
        <f t="shared" si="13"/>
        <v>71</v>
      </c>
      <c r="J75" s="26"/>
      <c r="K75" s="27"/>
      <c r="L75" s="26"/>
      <c r="M75" s="28"/>
    </row>
    <row r="76" spans="2:13" ht="11.25">
      <c r="B76" s="19">
        <v>2535</v>
      </c>
      <c r="C76" s="82">
        <v>734.19</v>
      </c>
      <c r="D76" s="56"/>
      <c r="E76" s="65">
        <f t="shared" si="9"/>
        <v>1711.436381203884</v>
      </c>
      <c r="F76" s="66">
        <f t="shared" si="10"/>
        <v>975.3076789511554</v>
      </c>
      <c r="G76" s="67">
        <f t="shared" si="11"/>
        <v>736.1287022527285</v>
      </c>
      <c r="H76" s="68">
        <f t="shared" si="12"/>
        <v>2447.5650834566122</v>
      </c>
      <c r="I76" s="1">
        <f t="shared" si="13"/>
        <v>72</v>
      </c>
      <c r="J76" s="26"/>
      <c r="K76" s="27"/>
      <c r="L76" s="26"/>
      <c r="M76" s="28"/>
    </row>
    <row r="77" spans="2:13" ht="11.25">
      <c r="B77" s="19">
        <v>2536</v>
      </c>
      <c r="C77" s="82">
        <v>678.17</v>
      </c>
      <c r="D77" s="56"/>
      <c r="E77" s="65">
        <f t="shared" si="9"/>
        <v>1711.436381203884</v>
      </c>
      <c r="F77" s="66">
        <f t="shared" si="10"/>
        <v>975.3076789511554</v>
      </c>
      <c r="G77" s="67">
        <f t="shared" si="11"/>
        <v>736.1287022527285</v>
      </c>
      <c r="H77" s="68">
        <f t="shared" si="12"/>
        <v>2447.5650834566122</v>
      </c>
      <c r="I77" s="1">
        <f t="shared" si="13"/>
        <v>73</v>
      </c>
      <c r="J77" s="26"/>
      <c r="K77" s="27"/>
      <c r="L77" s="26"/>
      <c r="M77" s="28"/>
    </row>
    <row r="78" spans="2:13" ht="11.25">
      <c r="B78" s="19">
        <v>2537</v>
      </c>
      <c r="C78" s="82">
        <v>2373.9</v>
      </c>
      <c r="D78" s="56"/>
      <c r="E78" s="65">
        <f t="shared" si="9"/>
        <v>1711.436381203884</v>
      </c>
      <c r="F78" s="66">
        <f t="shared" si="10"/>
        <v>975.3076789511554</v>
      </c>
      <c r="G78" s="67">
        <f t="shared" si="11"/>
        <v>736.1287022527285</v>
      </c>
      <c r="H78" s="68">
        <f t="shared" si="12"/>
        <v>2447.5650834566122</v>
      </c>
      <c r="I78" s="1">
        <f t="shared" si="13"/>
        <v>74</v>
      </c>
      <c r="J78" s="26"/>
      <c r="K78" s="27"/>
      <c r="L78" s="26"/>
      <c r="M78" s="28"/>
    </row>
    <row r="79" spans="2:13" ht="11.25">
      <c r="B79" s="19">
        <v>2538</v>
      </c>
      <c r="C79" s="82">
        <v>2096.07</v>
      </c>
      <c r="D79" s="56"/>
      <c r="E79" s="65">
        <f t="shared" si="9"/>
        <v>1711.436381203884</v>
      </c>
      <c r="F79" s="66">
        <f t="shared" si="10"/>
        <v>975.3076789511554</v>
      </c>
      <c r="G79" s="67">
        <f t="shared" si="11"/>
        <v>736.1287022527285</v>
      </c>
      <c r="H79" s="68">
        <f t="shared" si="12"/>
        <v>2447.5650834566122</v>
      </c>
      <c r="I79" s="1">
        <f t="shared" si="13"/>
        <v>75</v>
      </c>
      <c r="J79" s="26"/>
      <c r="K79" s="27"/>
      <c r="L79" s="26"/>
      <c r="M79" s="28"/>
    </row>
    <row r="80" spans="2:13" ht="11.25">
      <c r="B80" s="19">
        <v>2539</v>
      </c>
      <c r="C80" s="82">
        <v>1395.576</v>
      </c>
      <c r="D80" s="56"/>
      <c r="E80" s="65">
        <f t="shared" si="9"/>
        <v>1711.436381203884</v>
      </c>
      <c r="F80" s="66">
        <f t="shared" si="10"/>
        <v>975.3076789511554</v>
      </c>
      <c r="G80" s="67">
        <f t="shared" si="11"/>
        <v>736.1287022527285</v>
      </c>
      <c r="H80" s="68">
        <f t="shared" si="12"/>
        <v>2447.5650834566122</v>
      </c>
      <c r="I80" s="1">
        <f t="shared" si="13"/>
        <v>76</v>
      </c>
      <c r="J80" s="26"/>
      <c r="K80" s="27"/>
      <c r="L80" s="26"/>
      <c r="M80" s="28"/>
    </row>
    <row r="81" spans="2:13" ht="11.25">
      <c r="B81" s="19">
        <v>2540</v>
      </c>
      <c r="C81" s="82">
        <v>986.337</v>
      </c>
      <c r="D81" s="56"/>
      <c r="E81" s="65">
        <f t="shared" si="9"/>
        <v>1711.436381203884</v>
      </c>
      <c r="F81" s="66">
        <f t="shared" si="10"/>
        <v>975.3076789511554</v>
      </c>
      <c r="G81" s="67">
        <f t="shared" si="11"/>
        <v>736.1287022527285</v>
      </c>
      <c r="H81" s="68">
        <f t="shared" si="12"/>
        <v>2447.5650834566122</v>
      </c>
      <c r="I81" s="1">
        <f t="shared" si="13"/>
        <v>77</v>
      </c>
      <c r="J81" s="26"/>
      <c r="K81" s="27"/>
      <c r="L81" s="26"/>
      <c r="M81" s="28"/>
    </row>
    <row r="82" spans="2:13" ht="11.25">
      <c r="B82" s="19">
        <v>2541</v>
      </c>
      <c r="C82" s="82">
        <v>487.841</v>
      </c>
      <c r="D82" s="56"/>
      <c r="E82" s="65">
        <f t="shared" si="9"/>
        <v>1711.436381203884</v>
      </c>
      <c r="F82" s="66">
        <f t="shared" si="10"/>
        <v>975.3076789511554</v>
      </c>
      <c r="G82" s="67">
        <f t="shared" si="11"/>
        <v>736.1287022527285</v>
      </c>
      <c r="H82" s="68">
        <f t="shared" si="12"/>
        <v>2447.5650834566122</v>
      </c>
      <c r="I82" s="1">
        <f t="shared" si="13"/>
        <v>78</v>
      </c>
      <c r="J82" s="26"/>
      <c r="K82" s="27"/>
      <c r="L82" s="26"/>
      <c r="M82" s="28"/>
    </row>
    <row r="83" spans="2:13" ht="11.25">
      <c r="B83" s="19">
        <v>2542</v>
      </c>
      <c r="C83" s="82">
        <v>980.965</v>
      </c>
      <c r="D83" s="56"/>
      <c r="E83" s="65">
        <f t="shared" si="9"/>
        <v>1711.436381203884</v>
      </c>
      <c r="F83" s="66">
        <f t="shared" si="10"/>
        <v>975.3076789511554</v>
      </c>
      <c r="G83" s="67">
        <f t="shared" si="11"/>
        <v>736.1287022527285</v>
      </c>
      <c r="H83" s="68">
        <f t="shared" si="12"/>
        <v>2447.5650834566122</v>
      </c>
      <c r="I83" s="1">
        <f t="shared" si="13"/>
        <v>79</v>
      </c>
      <c r="J83" s="26"/>
      <c r="K83" s="27"/>
      <c r="L83" s="26"/>
      <c r="M83" s="28"/>
    </row>
    <row r="84" spans="2:13" ht="11.25">
      <c r="B84" s="19">
        <v>2543</v>
      </c>
      <c r="C84" s="82">
        <v>1212.518</v>
      </c>
      <c r="D84" s="56"/>
      <c r="E84" s="65">
        <f t="shared" si="9"/>
        <v>1711.436381203884</v>
      </c>
      <c r="F84" s="66">
        <f t="shared" si="10"/>
        <v>975.3076789511554</v>
      </c>
      <c r="G84" s="67">
        <f t="shared" si="11"/>
        <v>736.1287022527285</v>
      </c>
      <c r="H84" s="68">
        <f t="shared" si="12"/>
        <v>2447.5650834566122</v>
      </c>
      <c r="I84" s="1">
        <f t="shared" si="13"/>
        <v>80</v>
      </c>
      <c r="J84" s="26"/>
      <c r="K84" s="27"/>
      <c r="L84" s="26"/>
      <c r="M84" s="28"/>
    </row>
    <row r="85" spans="2:13" ht="11.25">
      <c r="B85" s="19">
        <v>2544</v>
      </c>
      <c r="C85" s="82">
        <v>1392.2709999999997</v>
      </c>
      <c r="D85" s="56"/>
      <c r="E85" s="65">
        <f t="shared" si="9"/>
        <v>1711.436381203884</v>
      </c>
      <c r="F85" s="66">
        <f t="shared" si="10"/>
        <v>975.3076789511554</v>
      </c>
      <c r="G85" s="67">
        <f t="shared" si="11"/>
        <v>736.1287022527285</v>
      </c>
      <c r="H85" s="68">
        <f t="shared" si="12"/>
        <v>2447.5650834566122</v>
      </c>
      <c r="I85" s="1">
        <f t="shared" si="13"/>
        <v>81</v>
      </c>
      <c r="J85" s="26"/>
      <c r="K85" s="27"/>
      <c r="L85" s="26"/>
      <c r="M85" s="28"/>
    </row>
    <row r="86" spans="2:13" ht="11.25">
      <c r="B86" s="19">
        <v>2545</v>
      </c>
      <c r="C86" s="82">
        <v>1847.4940000000001</v>
      </c>
      <c r="D86" s="56"/>
      <c r="E86" s="65">
        <f t="shared" si="9"/>
        <v>1711.436381203884</v>
      </c>
      <c r="F86" s="66">
        <f t="shared" si="10"/>
        <v>975.3076789511554</v>
      </c>
      <c r="G86" s="67">
        <f t="shared" si="11"/>
        <v>736.1287022527285</v>
      </c>
      <c r="H86" s="68">
        <f t="shared" si="12"/>
        <v>2447.5650834566122</v>
      </c>
      <c r="I86" s="1">
        <f t="shared" si="13"/>
        <v>82</v>
      </c>
      <c r="J86" s="26"/>
      <c r="K86" s="27"/>
      <c r="L86" s="26"/>
      <c r="M86" s="28"/>
    </row>
    <row r="87" spans="2:13" ht="11.25">
      <c r="B87" s="19">
        <v>2546</v>
      </c>
      <c r="C87" s="82">
        <v>980.372</v>
      </c>
      <c r="D87" s="56"/>
      <c r="E87" s="65">
        <f t="shared" si="9"/>
        <v>1711.436381203884</v>
      </c>
      <c r="F87" s="66">
        <f t="shared" si="10"/>
        <v>975.3076789511554</v>
      </c>
      <c r="G87" s="67">
        <f t="shared" si="11"/>
        <v>736.1287022527285</v>
      </c>
      <c r="H87" s="68">
        <f t="shared" si="12"/>
        <v>2447.5650834566122</v>
      </c>
      <c r="I87" s="1">
        <f t="shared" si="13"/>
        <v>83</v>
      </c>
      <c r="J87" s="26"/>
      <c r="K87" s="27"/>
      <c r="L87" s="26"/>
      <c r="M87" s="28"/>
    </row>
    <row r="88" spans="2:13" ht="11.25">
      <c r="B88" s="19">
        <v>2547</v>
      </c>
      <c r="C88" s="82">
        <v>1814.1</v>
      </c>
      <c r="D88" s="56"/>
      <c r="E88" s="65">
        <f t="shared" si="9"/>
        <v>1711.436381203884</v>
      </c>
      <c r="F88" s="66">
        <f t="shared" si="10"/>
        <v>975.3076789511554</v>
      </c>
      <c r="G88" s="67">
        <f t="shared" si="11"/>
        <v>736.1287022527285</v>
      </c>
      <c r="H88" s="68">
        <f t="shared" si="12"/>
        <v>2447.5650834566122</v>
      </c>
      <c r="I88" s="1">
        <f t="shared" si="13"/>
        <v>84</v>
      </c>
      <c r="J88" s="26"/>
      <c r="K88" s="27"/>
      <c r="L88" s="26"/>
      <c r="M88" s="28"/>
    </row>
    <row r="89" spans="2:13" ht="11.25">
      <c r="B89" s="19">
        <v>2548</v>
      </c>
      <c r="C89" s="82">
        <v>2638.911744</v>
      </c>
      <c r="D89" s="56"/>
      <c r="E89" s="65">
        <f t="shared" si="9"/>
        <v>1711.436381203884</v>
      </c>
      <c r="F89" s="66">
        <f t="shared" si="10"/>
        <v>975.3076789511554</v>
      </c>
      <c r="G89" s="67">
        <f t="shared" si="11"/>
        <v>736.1287022527285</v>
      </c>
      <c r="H89" s="68">
        <f t="shared" si="12"/>
        <v>2447.5650834566122</v>
      </c>
      <c r="I89" s="1">
        <f t="shared" si="13"/>
        <v>85</v>
      </c>
      <c r="J89" s="26"/>
      <c r="K89" s="27"/>
      <c r="L89" s="26"/>
      <c r="M89" s="28"/>
    </row>
    <row r="90" spans="2:13" ht="11.25">
      <c r="B90" s="19">
        <v>2549</v>
      </c>
      <c r="C90" s="82">
        <v>2232.761760000001</v>
      </c>
      <c r="D90" s="56"/>
      <c r="E90" s="65">
        <f t="shared" si="9"/>
        <v>1711.436381203884</v>
      </c>
      <c r="F90" s="66">
        <f t="shared" si="10"/>
        <v>975.3076789511554</v>
      </c>
      <c r="G90" s="67">
        <f t="shared" si="11"/>
        <v>736.1287022527285</v>
      </c>
      <c r="H90" s="68">
        <f t="shared" si="12"/>
        <v>2447.5650834566122</v>
      </c>
      <c r="I90" s="1">
        <f t="shared" si="13"/>
        <v>86</v>
      </c>
      <c r="J90" s="26"/>
      <c r="K90" s="27"/>
      <c r="L90" s="26"/>
      <c r="M90" s="28"/>
    </row>
    <row r="91" spans="2:13" ht="11.25">
      <c r="B91" s="22">
        <v>2550</v>
      </c>
      <c r="C91" s="83">
        <v>1261.1090880000002</v>
      </c>
      <c r="D91" s="56"/>
      <c r="E91" s="65">
        <f t="shared" si="9"/>
        <v>1711.436381203884</v>
      </c>
      <c r="F91" s="66">
        <f t="shared" si="10"/>
        <v>975.3076789511554</v>
      </c>
      <c r="G91" s="67">
        <f t="shared" si="11"/>
        <v>736.1287022527285</v>
      </c>
      <c r="H91" s="68">
        <f t="shared" si="12"/>
        <v>2447.5650834566122</v>
      </c>
      <c r="I91" s="1">
        <f t="shared" si="13"/>
        <v>87</v>
      </c>
      <c r="J91" s="26"/>
      <c r="K91" s="27"/>
      <c r="L91" s="26"/>
      <c r="M91" s="28"/>
    </row>
    <row r="92" spans="2:13" ht="11.25">
      <c r="B92" s="19">
        <v>2551</v>
      </c>
      <c r="C92" s="82">
        <v>1381.67</v>
      </c>
      <c r="D92" s="56"/>
      <c r="E92" s="61">
        <f t="shared" si="9"/>
        <v>1711.436381203884</v>
      </c>
      <c r="F92" s="62">
        <f t="shared" si="10"/>
        <v>975.3076789511554</v>
      </c>
      <c r="G92" s="63">
        <f t="shared" si="11"/>
        <v>736.1287022527285</v>
      </c>
      <c r="H92" s="64">
        <f t="shared" si="12"/>
        <v>2447.5650834566122</v>
      </c>
      <c r="I92" s="1">
        <f t="shared" si="13"/>
        <v>88</v>
      </c>
      <c r="J92" s="26"/>
      <c r="K92" s="27"/>
      <c r="L92" s="26"/>
      <c r="M92" s="28"/>
    </row>
    <row r="93" spans="2:13" ht="11.25">
      <c r="B93" s="22">
        <v>2552</v>
      </c>
      <c r="C93" s="83">
        <v>817.11</v>
      </c>
      <c r="D93" s="56"/>
      <c r="E93" s="65">
        <f t="shared" si="9"/>
        <v>1711.436381203884</v>
      </c>
      <c r="F93" s="66">
        <f t="shared" si="10"/>
        <v>975.3076789511554</v>
      </c>
      <c r="G93" s="67">
        <f t="shared" si="11"/>
        <v>736.1287022527285</v>
      </c>
      <c r="H93" s="68">
        <f t="shared" si="12"/>
        <v>2447.5650834566122</v>
      </c>
      <c r="I93" s="1">
        <f t="shared" si="13"/>
        <v>89</v>
      </c>
      <c r="J93" s="26"/>
      <c r="K93" s="27"/>
      <c r="L93" s="26"/>
      <c r="M93" s="28"/>
    </row>
    <row r="94" spans="2:13" ht="11.25">
      <c r="B94" s="22">
        <v>2553</v>
      </c>
      <c r="C94" s="82">
        <v>1374.655968</v>
      </c>
      <c r="D94" s="56"/>
      <c r="E94" s="65">
        <f t="shared" si="9"/>
        <v>1711.436381203884</v>
      </c>
      <c r="F94" s="66">
        <f t="shared" si="10"/>
        <v>975.3076789511554</v>
      </c>
      <c r="G94" s="67">
        <f t="shared" si="11"/>
        <v>736.1287022527285</v>
      </c>
      <c r="H94" s="68">
        <f t="shared" si="12"/>
        <v>2447.5650834566122</v>
      </c>
      <c r="I94" s="1">
        <f t="shared" si="13"/>
        <v>90</v>
      </c>
      <c r="J94" s="26"/>
      <c r="K94" s="27"/>
      <c r="L94" s="26"/>
      <c r="M94" s="28"/>
    </row>
    <row r="95" spans="2:13" ht="11.25">
      <c r="B95" s="19">
        <v>2554</v>
      </c>
      <c r="C95" s="82">
        <v>3036.4450560000005</v>
      </c>
      <c r="D95" s="56"/>
      <c r="E95" s="65">
        <f t="shared" si="9"/>
        <v>1711.436381203884</v>
      </c>
      <c r="F95" s="66">
        <f t="shared" si="10"/>
        <v>975.3076789511554</v>
      </c>
      <c r="G95" s="67">
        <f t="shared" si="11"/>
        <v>736.1287022527285</v>
      </c>
      <c r="H95" s="68">
        <f t="shared" si="12"/>
        <v>2447.5650834566122</v>
      </c>
      <c r="I95" s="1">
        <f t="shared" si="13"/>
        <v>91</v>
      </c>
      <c r="J95" s="26"/>
      <c r="K95" s="27"/>
      <c r="L95" s="26"/>
      <c r="M95" s="28"/>
    </row>
    <row r="96" spans="2:13" ht="11.25">
      <c r="B96" s="22">
        <v>2555</v>
      </c>
      <c r="C96" s="82">
        <v>907.5456</v>
      </c>
      <c r="D96" s="56"/>
      <c r="E96" s="65">
        <f t="shared" si="9"/>
        <v>1711.436381203884</v>
      </c>
      <c r="F96" s="66">
        <f t="shared" si="10"/>
        <v>975.3076789511554</v>
      </c>
      <c r="G96" s="67">
        <f t="shared" si="11"/>
        <v>736.1287022527285</v>
      </c>
      <c r="H96" s="68">
        <f t="shared" si="12"/>
        <v>2447.5650834566122</v>
      </c>
      <c r="I96" s="1">
        <f t="shared" si="13"/>
        <v>92</v>
      </c>
      <c r="J96" s="26"/>
      <c r="K96" s="27"/>
      <c r="L96" s="26"/>
      <c r="M96" s="28"/>
    </row>
    <row r="97" spans="2:13" ht="11.25">
      <c r="B97" s="22">
        <v>2556</v>
      </c>
      <c r="C97" s="82">
        <v>1002.8724479999997</v>
      </c>
      <c r="D97" s="56"/>
      <c r="E97" s="65">
        <f t="shared" si="9"/>
        <v>1711.436381203884</v>
      </c>
      <c r="F97" s="66">
        <f t="shared" si="10"/>
        <v>975.3076789511554</v>
      </c>
      <c r="G97" s="67">
        <f t="shared" si="11"/>
        <v>736.1287022527285</v>
      </c>
      <c r="H97" s="68">
        <f t="shared" si="12"/>
        <v>2447.5650834566122</v>
      </c>
      <c r="I97" s="1">
        <f t="shared" si="13"/>
        <v>93</v>
      </c>
      <c r="J97" s="26"/>
      <c r="K97" s="27"/>
      <c r="L97" s="26"/>
      <c r="M97" s="28"/>
    </row>
    <row r="98" spans="2:13" ht="11.25">
      <c r="B98" s="19">
        <v>2557</v>
      </c>
      <c r="C98" s="83">
        <v>874.55</v>
      </c>
      <c r="D98" s="56"/>
      <c r="E98" s="65">
        <f t="shared" si="9"/>
        <v>1711.436381203884</v>
      </c>
      <c r="F98" s="66">
        <f t="shared" si="10"/>
        <v>975.3076789511554</v>
      </c>
      <c r="G98" s="67">
        <f t="shared" si="11"/>
        <v>736.1287022527285</v>
      </c>
      <c r="H98" s="68">
        <f t="shared" si="12"/>
        <v>2447.5650834566122</v>
      </c>
      <c r="I98" s="1">
        <f t="shared" si="13"/>
        <v>94</v>
      </c>
      <c r="J98" s="26"/>
      <c r="K98" s="27"/>
      <c r="L98" s="26"/>
      <c r="M98" s="28"/>
    </row>
    <row r="99" spans="2:13" ht="11.25">
      <c r="B99" s="22">
        <v>2558</v>
      </c>
      <c r="C99" s="84">
        <v>332.911296</v>
      </c>
      <c r="D99" s="56"/>
      <c r="E99" s="65">
        <f t="shared" si="9"/>
        <v>1711.436381203884</v>
      </c>
      <c r="F99" s="66">
        <f t="shared" si="10"/>
        <v>975.3076789511554</v>
      </c>
      <c r="G99" s="67">
        <f t="shared" si="11"/>
        <v>736.1287022527285</v>
      </c>
      <c r="H99" s="68">
        <f t="shared" si="12"/>
        <v>2447.5650834566122</v>
      </c>
      <c r="I99" s="1">
        <f t="shared" si="13"/>
        <v>95</v>
      </c>
      <c r="J99" s="26"/>
      <c r="K99" s="27"/>
      <c r="L99" s="26"/>
      <c r="M99" s="28"/>
    </row>
    <row r="100" spans="2:9" ht="11.25">
      <c r="B100" s="22">
        <v>2559</v>
      </c>
      <c r="C100" s="84">
        <v>750.248352</v>
      </c>
      <c r="D100" s="18"/>
      <c r="E100" s="65">
        <f t="shared" si="9"/>
        <v>1711.436381203884</v>
      </c>
      <c r="F100" s="66">
        <f t="shared" si="10"/>
        <v>975.3076789511554</v>
      </c>
      <c r="G100" s="67">
        <f t="shared" si="11"/>
        <v>736.1287022527285</v>
      </c>
      <c r="H100" s="68">
        <f t="shared" si="12"/>
        <v>2447.5650834566122</v>
      </c>
      <c r="I100" s="1">
        <f t="shared" si="13"/>
        <v>96</v>
      </c>
    </row>
    <row r="101" spans="2:9" ht="11.25">
      <c r="B101" s="19">
        <v>2560</v>
      </c>
      <c r="C101" s="84">
        <v>1519.7</v>
      </c>
      <c r="D101" s="18"/>
      <c r="E101" s="65">
        <f t="shared" si="9"/>
        <v>1711.436381203884</v>
      </c>
      <c r="F101" s="66">
        <f t="shared" si="10"/>
        <v>975.3076789511554</v>
      </c>
      <c r="G101" s="67">
        <f t="shared" si="11"/>
        <v>736.1287022527285</v>
      </c>
      <c r="H101" s="68">
        <f t="shared" si="12"/>
        <v>2447.5650834566122</v>
      </c>
      <c r="I101" s="1">
        <f t="shared" si="13"/>
        <v>97</v>
      </c>
    </row>
    <row r="102" spans="2:9" ht="11.25">
      <c r="B102" s="22">
        <v>2561</v>
      </c>
      <c r="C102" s="84">
        <v>1294.7</v>
      </c>
      <c r="D102" s="18"/>
      <c r="E102" s="65">
        <f t="shared" si="9"/>
        <v>1711.436381203884</v>
      </c>
      <c r="F102" s="66">
        <f t="shared" si="10"/>
        <v>975.3076789511554</v>
      </c>
      <c r="G102" s="67">
        <f t="shared" si="11"/>
        <v>736.1287022527285</v>
      </c>
      <c r="H102" s="68">
        <f t="shared" si="12"/>
        <v>2447.5650834566122</v>
      </c>
      <c r="I102" s="1">
        <f t="shared" si="13"/>
        <v>98</v>
      </c>
    </row>
    <row r="103" spans="2:9" ht="11.25">
      <c r="B103" s="19">
        <v>2562</v>
      </c>
      <c r="C103" s="84">
        <v>458.9</v>
      </c>
      <c r="D103" s="74"/>
      <c r="E103" s="65">
        <f t="shared" si="9"/>
        <v>1711.436381203884</v>
      </c>
      <c r="F103" s="66">
        <f t="shared" si="10"/>
        <v>975.3076789511554</v>
      </c>
      <c r="G103" s="67">
        <f t="shared" si="11"/>
        <v>736.1287022527285</v>
      </c>
      <c r="H103" s="68">
        <f t="shared" si="12"/>
        <v>2447.5650834566122</v>
      </c>
      <c r="I103" s="1">
        <f t="shared" si="13"/>
        <v>99</v>
      </c>
    </row>
    <row r="104" spans="2:9" ht="11.25">
      <c r="B104" s="19">
        <v>2563</v>
      </c>
      <c r="C104" s="84">
        <v>579.6</v>
      </c>
      <c r="D104" s="75"/>
      <c r="E104" s="65">
        <f t="shared" si="9"/>
        <v>1711.436381203884</v>
      </c>
      <c r="F104" s="66">
        <f t="shared" si="10"/>
        <v>975.3076789511554</v>
      </c>
      <c r="G104" s="67">
        <f t="shared" si="11"/>
        <v>736.1287022527285</v>
      </c>
      <c r="H104" s="68">
        <f t="shared" si="12"/>
        <v>2447.5650834566122</v>
      </c>
      <c r="I104" s="1">
        <f t="shared" si="13"/>
        <v>100</v>
      </c>
    </row>
    <row r="105" spans="2:14" ht="11.25">
      <c r="B105" s="19">
        <v>2564</v>
      </c>
      <c r="C105" s="85">
        <v>611.319744</v>
      </c>
      <c r="D105" s="76"/>
      <c r="E105" s="65">
        <f>$C$119</f>
        <v>1711.436381203884</v>
      </c>
      <c r="F105" s="66">
        <f t="shared" si="10"/>
        <v>975.3076789511554</v>
      </c>
      <c r="G105" s="67">
        <f t="shared" si="11"/>
        <v>736.1287022527285</v>
      </c>
      <c r="H105" s="68">
        <f t="shared" si="12"/>
        <v>2447.5650834566122</v>
      </c>
      <c r="I105" s="1">
        <f t="shared" si="13"/>
        <v>101</v>
      </c>
      <c r="K105" s="101"/>
      <c r="L105" s="101"/>
      <c r="M105" s="101"/>
      <c r="N105" s="101"/>
    </row>
    <row r="106" spans="2:14" ht="11.25">
      <c r="B106" s="22">
        <v>2565</v>
      </c>
      <c r="C106" s="84">
        <v>1955.0021760000006</v>
      </c>
      <c r="D106" s="95"/>
      <c r="E106" s="65">
        <f>$C$119</f>
        <v>1711.436381203884</v>
      </c>
      <c r="F106" s="66">
        <f t="shared" si="10"/>
        <v>975.3076789511554</v>
      </c>
      <c r="G106" s="67">
        <f t="shared" si="11"/>
        <v>736.1287022527285</v>
      </c>
      <c r="H106" s="68">
        <f t="shared" si="12"/>
        <v>2447.5650834566122</v>
      </c>
      <c r="I106" s="1">
        <f t="shared" si="13"/>
        <v>102</v>
      </c>
      <c r="K106" s="102" t="s">
        <v>23</v>
      </c>
      <c r="L106" s="102"/>
      <c r="M106" s="102"/>
      <c r="N106" s="102"/>
    </row>
    <row r="107" spans="2:14" ht="11.25">
      <c r="B107" s="96">
        <v>2566</v>
      </c>
      <c r="C107" s="97">
        <v>1298.0200320000004</v>
      </c>
      <c r="D107" s="76">
        <f>C107</f>
        <v>1298.0200320000004</v>
      </c>
      <c r="E107" s="65">
        <f>$C$119</f>
        <v>1711.436381203884</v>
      </c>
      <c r="F107" s="66">
        <f t="shared" si="10"/>
        <v>975.3076789511554</v>
      </c>
      <c r="G107" s="67">
        <f t="shared" si="11"/>
        <v>736.1287022527285</v>
      </c>
      <c r="H107" s="68">
        <f t="shared" si="12"/>
        <v>2447.5650834566122</v>
      </c>
      <c r="I107" s="1">
        <f t="shared" si="13"/>
        <v>103</v>
      </c>
      <c r="K107" s="72"/>
      <c r="L107" s="72"/>
      <c r="M107" s="72"/>
      <c r="N107" s="72"/>
    </row>
    <row r="108" spans="2:14" ht="11.25" hidden="1">
      <c r="B108" s="70">
        <v>2567</v>
      </c>
      <c r="C108" s="86">
        <v>27.31190400000001</v>
      </c>
      <c r="D108" s="76">
        <f>C108</f>
        <v>27.31190400000001</v>
      </c>
      <c r="E108" s="65"/>
      <c r="F108" s="66"/>
      <c r="G108" s="67"/>
      <c r="H108" s="68"/>
      <c r="K108" s="72"/>
      <c r="L108" s="72"/>
      <c r="M108" s="72"/>
      <c r="N108" s="72"/>
    </row>
    <row r="109" spans="2:14" ht="11.25">
      <c r="B109" s="70"/>
      <c r="C109" s="86"/>
      <c r="D109" s="74"/>
      <c r="E109" s="65"/>
      <c r="F109" s="66"/>
      <c r="G109" s="67"/>
      <c r="H109" s="68"/>
      <c r="K109" s="72"/>
      <c r="L109" s="72"/>
      <c r="M109" s="72"/>
      <c r="N109" s="72"/>
    </row>
    <row r="110" spans="2:14" ht="11.25">
      <c r="B110" s="70"/>
      <c r="C110" s="86"/>
      <c r="D110" s="74"/>
      <c r="E110" s="65"/>
      <c r="F110" s="66"/>
      <c r="G110" s="67"/>
      <c r="H110" s="68"/>
      <c r="K110" s="72"/>
      <c r="L110" s="72"/>
      <c r="M110" s="72"/>
      <c r="N110" s="72"/>
    </row>
    <row r="111" spans="2:14" ht="11.25">
      <c r="B111" s="70"/>
      <c r="C111" s="86"/>
      <c r="D111" s="74"/>
      <c r="E111" s="65"/>
      <c r="F111" s="66"/>
      <c r="G111" s="67"/>
      <c r="H111" s="68"/>
      <c r="K111" s="72"/>
      <c r="L111" s="72"/>
      <c r="M111" s="72"/>
      <c r="N111" s="72"/>
    </row>
    <row r="112" spans="2:14" ht="11.25">
      <c r="B112" s="70"/>
      <c r="C112" s="86"/>
      <c r="D112" s="74"/>
      <c r="E112" s="65"/>
      <c r="F112" s="66"/>
      <c r="G112" s="67"/>
      <c r="H112" s="68"/>
      <c r="K112" s="72"/>
      <c r="L112" s="72"/>
      <c r="M112" s="72"/>
      <c r="N112" s="72"/>
    </row>
    <row r="113" spans="2:14" ht="11.25">
      <c r="B113" s="70"/>
      <c r="C113" s="86"/>
      <c r="D113" s="74"/>
      <c r="E113" s="65"/>
      <c r="F113" s="66"/>
      <c r="G113" s="67"/>
      <c r="H113" s="68"/>
      <c r="K113" s="72"/>
      <c r="L113" s="72"/>
      <c r="M113" s="72"/>
      <c r="N113" s="72"/>
    </row>
    <row r="114" spans="2:13" ht="11.25">
      <c r="B114" s="70"/>
      <c r="C114" s="86"/>
      <c r="D114" s="18"/>
      <c r="E114" s="65"/>
      <c r="F114" s="66"/>
      <c r="G114" s="67"/>
      <c r="H114" s="68"/>
      <c r="K114" s="71"/>
      <c r="L114" s="72"/>
      <c r="M114" s="73"/>
    </row>
    <row r="115" spans="2:13" ht="11.25">
      <c r="B115" s="29"/>
      <c r="C115" s="87"/>
      <c r="D115" s="18"/>
      <c r="E115" s="30"/>
      <c r="F115" s="31"/>
      <c r="G115" s="32"/>
      <c r="H115" s="33"/>
      <c r="J115" s="26"/>
      <c r="K115" s="27"/>
      <c r="L115" s="26"/>
      <c r="M115" s="28"/>
    </row>
    <row r="116" spans="2:13" ht="11.25">
      <c r="B116" s="34"/>
      <c r="C116" s="88"/>
      <c r="D116" s="18"/>
      <c r="E116" s="36"/>
      <c r="F116" s="36"/>
      <c r="G116" s="36"/>
      <c r="H116" s="36"/>
      <c r="J116" s="26"/>
      <c r="K116" s="27"/>
      <c r="L116" s="26"/>
      <c r="M116" s="28"/>
    </row>
    <row r="117" spans="2:13" ht="11.25">
      <c r="B117" s="34"/>
      <c r="C117" s="88"/>
      <c r="D117" s="18"/>
      <c r="E117" s="36"/>
      <c r="F117" s="36"/>
      <c r="G117" s="36"/>
      <c r="H117" s="36"/>
      <c r="J117" s="26"/>
      <c r="K117" s="27"/>
      <c r="L117" s="26"/>
      <c r="M117" s="28"/>
    </row>
    <row r="118" spans="1:17" ht="16.5" customHeight="1">
      <c r="A118" s="20"/>
      <c r="B118" s="37"/>
      <c r="C118" s="89"/>
      <c r="D118" s="20"/>
      <c r="E118" s="20"/>
      <c r="F118" s="20"/>
      <c r="G118" s="20"/>
      <c r="H118" s="20"/>
      <c r="I118" s="20"/>
      <c r="J118" s="20"/>
      <c r="K118" s="20"/>
      <c r="Q118" s="35"/>
    </row>
    <row r="119" spans="1:11" ht="15.75" customHeight="1">
      <c r="A119" s="20"/>
      <c r="B119" s="38" t="s">
        <v>9</v>
      </c>
      <c r="C119" s="90">
        <f>AVERAGE(C5:C107)</f>
        <v>1711.436381203884</v>
      </c>
      <c r="D119" s="39"/>
      <c r="E119" s="37"/>
      <c r="F119" s="37"/>
      <c r="G119" s="20"/>
      <c r="H119" s="40" t="s">
        <v>9</v>
      </c>
      <c r="I119" s="41" t="s">
        <v>13</v>
      </c>
      <c r="J119" s="42"/>
      <c r="K119" s="43"/>
    </row>
    <row r="120" spans="1:11" ht="15.75" customHeight="1">
      <c r="A120" s="20"/>
      <c r="B120" s="44" t="s">
        <v>11</v>
      </c>
      <c r="C120" s="91">
        <f>STDEV(C5:C107)</f>
        <v>736.1287022527285</v>
      </c>
      <c r="D120" s="39"/>
      <c r="E120" s="37"/>
      <c r="F120" s="37"/>
      <c r="G120" s="20"/>
      <c r="H120" s="45" t="s">
        <v>11</v>
      </c>
      <c r="I120" s="46" t="s">
        <v>14</v>
      </c>
      <c r="J120" s="47"/>
      <c r="K120" s="48"/>
    </row>
    <row r="121" spans="1:15" ht="15.75" customHeight="1">
      <c r="A121" s="37"/>
      <c r="B121" s="44" t="s">
        <v>15</v>
      </c>
      <c r="C121" s="91">
        <f>C120/C119</f>
        <v>0.4301233223375268</v>
      </c>
      <c r="D121" s="39"/>
      <c r="E121" s="49">
        <f>C121*100</f>
        <v>43.01233223375268</v>
      </c>
      <c r="F121" s="37" t="s">
        <v>3</v>
      </c>
      <c r="G121" s="20"/>
      <c r="H121" s="45" t="s">
        <v>15</v>
      </c>
      <c r="I121" s="46" t="s">
        <v>16</v>
      </c>
      <c r="J121" s="47"/>
      <c r="K121" s="48"/>
      <c r="M121" s="55" t="s">
        <v>21</v>
      </c>
      <c r="N121" s="69">
        <f>C127-C128-C129</f>
        <v>73</v>
      </c>
      <c r="O121" s="1" t="s">
        <v>0</v>
      </c>
    </row>
    <row r="122" spans="1:15" ht="15.75" customHeight="1">
      <c r="A122" s="37"/>
      <c r="B122" s="44" t="s">
        <v>10</v>
      </c>
      <c r="C122" s="91">
        <f>C119-C120</f>
        <v>975.3076789511554</v>
      </c>
      <c r="D122" s="39"/>
      <c r="E122" s="37"/>
      <c r="F122" s="37"/>
      <c r="G122" s="20"/>
      <c r="H122" s="45" t="s">
        <v>10</v>
      </c>
      <c r="I122" s="46" t="s">
        <v>17</v>
      </c>
      <c r="J122" s="47"/>
      <c r="K122" s="48"/>
      <c r="M122" s="55" t="s">
        <v>20</v>
      </c>
      <c r="N122" s="69">
        <f>C128</f>
        <v>14</v>
      </c>
      <c r="O122" s="1" t="s">
        <v>0</v>
      </c>
    </row>
    <row r="123" spans="1:15" ht="15.75" customHeight="1">
      <c r="A123" s="37"/>
      <c r="B123" s="50" t="s">
        <v>12</v>
      </c>
      <c r="C123" s="92">
        <f>C119+C120</f>
        <v>2447.5650834566122</v>
      </c>
      <c r="D123" s="39"/>
      <c r="E123" s="37"/>
      <c r="F123" s="37"/>
      <c r="G123" s="20"/>
      <c r="H123" s="51" t="s">
        <v>12</v>
      </c>
      <c r="I123" s="52" t="s">
        <v>18</v>
      </c>
      <c r="J123" s="53"/>
      <c r="K123" s="54"/>
      <c r="M123" s="55" t="s">
        <v>19</v>
      </c>
      <c r="N123" s="69">
        <f>C129</f>
        <v>16</v>
      </c>
      <c r="O123" s="1" t="s">
        <v>0</v>
      </c>
    </row>
    <row r="124" spans="1:6" ht="17.25" customHeight="1">
      <c r="A124" s="34"/>
      <c r="C124" s="93"/>
      <c r="D124" s="34"/>
      <c r="E124" s="34"/>
      <c r="F124" s="34"/>
    </row>
    <row r="125" spans="1:3" ht="11.25">
      <c r="A125" s="34"/>
      <c r="C125" s="93"/>
    </row>
    <row r="126" ht="11.25">
      <c r="A126" s="34"/>
    </row>
    <row r="127" ht="11.25">
      <c r="C127" s="94">
        <f>MAX(I5:I115)</f>
        <v>103</v>
      </c>
    </row>
    <row r="128" ht="11.25">
      <c r="C128" s="88">
        <f>COUNTIF(C5:C105,"&gt;2461")</f>
        <v>14</v>
      </c>
    </row>
    <row r="129" ht="11.25">
      <c r="C129" s="88">
        <f>COUNTIF(C5:C105,"&lt;987")</f>
        <v>16</v>
      </c>
    </row>
  </sheetData>
  <sheetProtection/>
  <mergeCells count="3">
    <mergeCell ref="B2:B4"/>
    <mergeCell ref="K105:N105"/>
    <mergeCell ref="K106:N10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2016-04-08T02:32:39Z</cp:lastPrinted>
  <dcterms:created xsi:type="dcterms:W3CDTF">2016-04-07T02:09:12Z</dcterms:created>
  <dcterms:modified xsi:type="dcterms:W3CDTF">2024-05-29T03:39:12Z</dcterms:modified>
  <cp:category/>
  <cp:version/>
  <cp:contentType/>
  <cp:contentStatus/>
</cp:coreProperties>
</file>