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1" sheetId="1" r:id="rId1"/>
    <sheet name="ปริมาณน้ำสูงสุด" sheetId="2" r:id="rId2"/>
    <sheet name="ปริมาณน้ำต่ำสุด" sheetId="3" r:id="rId3"/>
    <sheet name="Data P.1" sheetId="4" r:id="rId4"/>
  </sheets>
  <definedNames>
    <definedName name="Print_Area_MI">#REF!</definedName>
    <definedName name="_xlnm.Print_Titles" localSheetId="3">'Data P.1'!$1:$8</definedName>
  </definedNames>
  <calcPr fullCalcOnLoad="1"/>
</workbook>
</file>

<file path=xl/sharedStrings.xml><?xml version="1.0" encoding="utf-8"?>
<sst xmlns="http://schemas.openxmlformats.org/spreadsheetml/2006/main" count="250" uniqueCount="25">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</sst>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#,##0_ ;\-#,##0\ "/>
    <numFmt numFmtId="180" formatCode="#,##0.00_ ;\-#,##0.00\ "/>
    <numFmt numFmtId="181" formatCode="_(&quot;฿&quot;* #,##0_);_(&quot;฿&quot;* \(#,##0\);_(&quot;฿&quot;* &quot;-&quot;_);_(@_)"/>
    <numFmt numFmtId="182" formatCode="_(&quot;฿&quot;* #,##0.00_);_(&quot;฿&quot;* \(#,##0.00\);_(&quot;฿&quot;* &quot;-&quot;??_);_(@_)"/>
    <numFmt numFmtId="183" formatCode="d\ \ด\ด\ด"/>
    <numFmt numFmtId="184" formatCode="0.000"/>
    <numFmt numFmtId="185" formatCode="0_)"/>
    <numFmt numFmtId="186" formatCode="0_);\(0\)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mmm\-yyyy"/>
    <numFmt numFmtId="199" formatCode="0.0"/>
    <numFmt numFmtId="200" formatCode="bbbb"/>
    <numFmt numFmtId="201" formatCode="0_ ;\-0\ "/>
    <numFmt numFmtId="202" formatCode="#,##0.0_ ;\-#,##0.0\ 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0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44" borderId="1" applyNumberFormat="0" applyAlignment="0" applyProtection="0"/>
    <xf numFmtId="0" fontId="66" fillId="0" borderId="6" applyNumberFormat="0" applyFill="0" applyAlignment="0" applyProtection="0"/>
    <xf numFmtId="0" fontId="67" fillId="45" borderId="0" applyNumberFormat="0" applyBorder="0" applyAlignment="0" applyProtection="0"/>
    <xf numFmtId="0" fontId="0" fillId="46" borderId="7" applyNumberFormat="0" applyFont="0" applyAlignment="0" applyProtection="0"/>
    <xf numFmtId="0" fontId="68" fillId="41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24">
    <xf numFmtId="178" fontId="0" fillId="0" borderId="0" xfId="0" applyAlignment="1">
      <alignment/>
    </xf>
    <xf numFmtId="0" fontId="25" fillId="0" borderId="0" xfId="91" applyFont="1">
      <alignment/>
      <protection/>
    </xf>
    <xf numFmtId="2" fontId="26" fillId="0" borderId="0" xfId="91" applyNumberFormat="1" applyFont="1" applyAlignment="1">
      <alignment horizontal="centerContinuous"/>
      <protection/>
    </xf>
    <xf numFmtId="2" fontId="25" fillId="0" borderId="0" xfId="91" applyNumberFormat="1" applyFont="1" applyAlignment="1">
      <alignment horizontal="centerContinuous"/>
      <protection/>
    </xf>
    <xf numFmtId="183" fontId="25" fillId="0" borderId="0" xfId="91" applyNumberFormat="1" applyFont="1" applyAlignment="1">
      <alignment horizontal="centerContinuous"/>
      <protection/>
    </xf>
    <xf numFmtId="0" fontId="25" fillId="0" borderId="0" xfId="91" applyFont="1" applyAlignment="1">
      <alignment horizontal="center"/>
      <protection/>
    </xf>
    <xf numFmtId="2" fontId="25" fillId="0" borderId="0" xfId="91" applyNumberFormat="1" applyFont="1">
      <alignment/>
      <protection/>
    </xf>
    <xf numFmtId="183" fontId="25" fillId="0" borderId="0" xfId="91" applyNumberFormat="1" applyFont="1" applyAlignment="1">
      <alignment horizontal="right"/>
      <protection/>
    </xf>
    <xf numFmtId="2" fontId="25" fillId="0" borderId="0" xfId="91" applyNumberFormat="1" applyFont="1" applyAlignment="1">
      <alignment horizontal="center"/>
      <protection/>
    </xf>
    <xf numFmtId="183" fontId="25" fillId="0" borderId="0" xfId="91" applyNumberFormat="1" applyFont="1" applyAlignment="1">
      <alignment horizontal="center"/>
      <protection/>
    </xf>
    <xf numFmtId="2" fontId="25" fillId="0" borderId="0" xfId="91" applyNumberFormat="1" applyFont="1" applyAlignment="1">
      <alignment horizontal="right"/>
      <protection/>
    </xf>
    <xf numFmtId="183" fontId="25" fillId="0" borderId="0" xfId="91" applyNumberFormat="1" applyFont="1">
      <alignment/>
      <protection/>
    </xf>
    <xf numFmtId="0" fontId="27" fillId="0" borderId="0" xfId="91" applyFont="1" applyAlignment="1">
      <alignment horizontal="left"/>
      <protection/>
    </xf>
    <xf numFmtId="2" fontId="28" fillId="0" borderId="0" xfId="91" applyNumberFormat="1" applyFont="1">
      <alignment/>
      <protection/>
    </xf>
    <xf numFmtId="183" fontId="28" fillId="0" borderId="0" xfId="91" applyNumberFormat="1" applyFont="1" applyAlignment="1">
      <alignment horizontal="right"/>
      <protection/>
    </xf>
    <xf numFmtId="0" fontId="28" fillId="0" borderId="0" xfId="91" applyFont="1">
      <alignment/>
      <protection/>
    </xf>
    <xf numFmtId="183" fontId="28" fillId="0" borderId="0" xfId="91" applyNumberFormat="1" applyFont="1">
      <alignment/>
      <protection/>
    </xf>
    <xf numFmtId="2" fontId="28" fillId="0" borderId="0" xfId="91" applyNumberFormat="1" applyFont="1" applyAlignment="1">
      <alignment horizontal="right"/>
      <protection/>
    </xf>
    <xf numFmtId="183" fontId="27" fillId="0" borderId="0" xfId="91" applyNumberFormat="1" applyFont="1" applyAlignment="1">
      <alignment horizontal="center"/>
      <protection/>
    </xf>
    <xf numFmtId="0" fontId="28" fillId="0" borderId="0" xfId="91" applyFont="1" applyAlignment="1">
      <alignment horizontal="left"/>
      <protection/>
    </xf>
    <xf numFmtId="2" fontId="28" fillId="0" borderId="0" xfId="91" applyNumberFormat="1" applyFont="1" applyAlignment="1">
      <alignment horizontal="left"/>
      <protection/>
    </xf>
    <xf numFmtId="2" fontId="28" fillId="0" borderId="0" xfId="91" applyNumberFormat="1" applyFont="1" applyAlignment="1">
      <alignment horizontal="center"/>
      <protection/>
    </xf>
    <xf numFmtId="183" fontId="28" fillId="0" borderId="0" xfId="91" applyNumberFormat="1" applyFont="1" applyAlignment="1">
      <alignment horizontal="center"/>
      <protection/>
    </xf>
    <xf numFmtId="184" fontId="0" fillId="0" borderId="0" xfId="91" applyNumberFormat="1" applyFont="1">
      <alignment/>
      <protection/>
    </xf>
    <xf numFmtId="0" fontId="28" fillId="0" borderId="19" xfId="91" applyFont="1" applyBorder="1" applyAlignment="1">
      <alignment horizontal="center"/>
      <protection/>
    </xf>
    <xf numFmtId="2" fontId="28" fillId="0" borderId="20" xfId="91" applyNumberFormat="1" applyFont="1" applyBorder="1" applyAlignment="1">
      <alignment horizontal="centerContinuous"/>
      <protection/>
    </xf>
    <xf numFmtId="0" fontId="28" fillId="0" borderId="20" xfId="91" applyFont="1" applyBorder="1" applyAlignment="1">
      <alignment horizontal="centerContinuous"/>
      <protection/>
    </xf>
    <xf numFmtId="183" fontId="29" fillId="0" borderId="20" xfId="91" applyNumberFormat="1" applyFont="1" applyBorder="1" applyAlignment="1">
      <alignment horizontal="centerContinuous"/>
      <protection/>
    </xf>
    <xf numFmtId="2" fontId="29" fillId="0" borderId="20" xfId="91" applyNumberFormat="1" applyFont="1" applyBorder="1" applyAlignment="1">
      <alignment horizontal="centerContinuous"/>
      <protection/>
    </xf>
    <xf numFmtId="183" fontId="29" fillId="0" borderId="21" xfId="91" applyNumberFormat="1" applyFont="1" applyBorder="1" applyAlignment="1">
      <alignment horizontal="centerContinuous"/>
      <protection/>
    </xf>
    <xf numFmtId="2" fontId="28" fillId="0" borderId="21" xfId="91" applyNumberFormat="1" applyFont="1" applyBorder="1" applyAlignment="1">
      <alignment horizontal="centerContinuous"/>
      <protection/>
    </xf>
    <xf numFmtId="183" fontId="28" fillId="0" borderId="20" xfId="91" applyNumberFormat="1" applyFont="1" applyBorder="1" applyAlignment="1">
      <alignment horizontal="centerContinuous"/>
      <protection/>
    </xf>
    <xf numFmtId="183" fontId="29" fillId="0" borderId="22" xfId="91" applyNumberFormat="1" applyFont="1" applyBorder="1" applyAlignment="1">
      <alignment horizontal="centerContinuous"/>
      <protection/>
    </xf>
    <xf numFmtId="2" fontId="28" fillId="0" borderId="23" xfId="91" applyNumberFormat="1" applyFont="1" applyBorder="1" applyAlignment="1">
      <alignment horizontal="centerContinuous"/>
      <protection/>
    </xf>
    <xf numFmtId="2" fontId="28" fillId="0" borderId="24" xfId="91" applyNumberFormat="1" applyFont="1" applyBorder="1" applyAlignment="1">
      <alignment horizontal="centerContinuous"/>
      <protection/>
    </xf>
    <xf numFmtId="2" fontId="28" fillId="0" borderId="0" xfId="91" applyNumberFormat="1" applyFont="1" applyBorder="1" applyAlignment="1">
      <alignment/>
      <protection/>
    </xf>
    <xf numFmtId="0" fontId="28" fillId="0" borderId="25" xfId="91" applyFont="1" applyBorder="1" applyAlignment="1">
      <alignment horizontal="center"/>
      <protection/>
    </xf>
    <xf numFmtId="2" fontId="28" fillId="0" borderId="26" xfId="91" applyNumberFormat="1" applyFont="1" applyBorder="1" applyAlignment="1">
      <alignment horizontal="centerContinuous"/>
      <protection/>
    </xf>
    <xf numFmtId="0" fontId="28" fillId="0" borderId="27" xfId="91" applyFont="1" applyBorder="1" applyAlignment="1">
      <alignment horizontal="centerContinuous"/>
      <protection/>
    </xf>
    <xf numFmtId="183" fontId="28" fillId="0" borderId="26" xfId="91" applyNumberFormat="1" applyFont="1" applyBorder="1" applyAlignment="1">
      <alignment horizontal="centerContinuous"/>
      <protection/>
    </xf>
    <xf numFmtId="0" fontId="28" fillId="0" borderId="26" xfId="91" applyFont="1" applyBorder="1" applyAlignment="1">
      <alignment horizontal="centerContinuous"/>
      <protection/>
    </xf>
    <xf numFmtId="183" fontId="28" fillId="0" borderId="28" xfId="91" applyNumberFormat="1" applyFont="1" applyBorder="1" applyAlignment="1">
      <alignment horizontal="centerContinuous"/>
      <protection/>
    </xf>
    <xf numFmtId="2" fontId="28" fillId="0" borderId="27" xfId="91" applyNumberFormat="1" applyFont="1" applyBorder="1" applyAlignment="1">
      <alignment horizontal="center"/>
      <protection/>
    </xf>
    <xf numFmtId="2" fontId="28" fillId="0" borderId="26" xfId="91" applyNumberFormat="1" applyFont="1" applyBorder="1" applyAlignment="1">
      <alignment horizontal="center"/>
      <protection/>
    </xf>
    <xf numFmtId="2" fontId="28" fillId="0" borderId="0" xfId="91" applyNumberFormat="1" applyFont="1" applyBorder="1" applyAlignment="1">
      <alignment horizontal="centerContinuous"/>
      <protection/>
    </xf>
    <xf numFmtId="2" fontId="28" fillId="0" borderId="25" xfId="91" applyNumberFormat="1" applyFont="1" applyBorder="1" applyAlignment="1">
      <alignment horizontal="center"/>
      <protection/>
    </xf>
    <xf numFmtId="2" fontId="29" fillId="0" borderId="29" xfId="91" applyNumberFormat="1" applyFont="1" applyBorder="1">
      <alignment/>
      <protection/>
    </xf>
    <xf numFmtId="183" fontId="29" fillId="0" borderId="29" xfId="91" applyNumberFormat="1" applyFont="1" applyBorder="1" applyAlignment="1">
      <alignment horizontal="center"/>
      <protection/>
    </xf>
    <xf numFmtId="2" fontId="29" fillId="0" borderId="29" xfId="91" applyNumberFormat="1" applyFont="1" applyBorder="1" applyAlignment="1">
      <alignment horizontal="left"/>
      <protection/>
    </xf>
    <xf numFmtId="2" fontId="29" fillId="0" borderId="29" xfId="91" applyNumberFormat="1" applyFont="1" applyBorder="1" applyAlignment="1">
      <alignment horizontal="center"/>
      <protection/>
    </xf>
    <xf numFmtId="183" fontId="29" fillId="0" borderId="25" xfId="91" applyNumberFormat="1" applyFont="1" applyBorder="1" applyAlignment="1">
      <alignment horizontal="center"/>
      <protection/>
    </xf>
    <xf numFmtId="2" fontId="29" fillId="0" borderId="0" xfId="91" applyNumberFormat="1" applyFont="1" applyBorder="1" applyAlignment="1">
      <alignment horizontal="center"/>
      <protection/>
    </xf>
    <xf numFmtId="200" fontId="0" fillId="0" borderId="0" xfId="91" applyNumberFormat="1" applyFont="1" applyBorder="1">
      <alignment/>
      <protection/>
    </xf>
    <xf numFmtId="2" fontId="0" fillId="0" borderId="0" xfId="91" applyNumberFormat="1" applyFont="1" applyBorder="1" applyAlignment="1">
      <alignment horizontal="right"/>
      <protection/>
    </xf>
    <xf numFmtId="0" fontId="28" fillId="0" borderId="28" xfId="91" applyFont="1" applyBorder="1">
      <alignment/>
      <protection/>
    </xf>
    <xf numFmtId="2" fontId="29" fillId="0" borderId="26" xfId="91" applyNumberFormat="1" applyFont="1" applyBorder="1">
      <alignment/>
      <protection/>
    </xf>
    <xf numFmtId="2" fontId="29" fillId="0" borderId="26" xfId="91" applyNumberFormat="1" applyFont="1" applyBorder="1" applyAlignment="1">
      <alignment horizontal="center"/>
      <protection/>
    </xf>
    <xf numFmtId="183" fontId="29" fillId="0" borderId="26" xfId="91" applyNumberFormat="1" applyFont="1" applyBorder="1" applyAlignment="1">
      <alignment horizontal="right"/>
      <protection/>
    </xf>
    <xf numFmtId="183" fontId="29" fillId="0" borderId="26" xfId="91" applyNumberFormat="1" applyFont="1" applyBorder="1" applyAlignment="1">
      <alignment horizontal="center"/>
      <protection/>
    </xf>
    <xf numFmtId="183" fontId="29" fillId="0" borderId="28" xfId="91" applyNumberFormat="1" applyFont="1" applyBorder="1">
      <alignment/>
      <protection/>
    </xf>
    <xf numFmtId="2" fontId="29" fillId="0" borderId="0" xfId="91" applyNumberFormat="1" applyFont="1" applyBorder="1">
      <alignment/>
      <protection/>
    </xf>
    <xf numFmtId="0" fontId="0" fillId="0" borderId="19" xfId="91" applyFont="1" applyBorder="1">
      <alignment/>
      <protection/>
    </xf>
    <xf numFmtId="2" fontId="0" fillId="0" borderId="30" xfId="91" applyNumberFormat="1" applyFont="1" applyBorder="1" applyAlignment="1">
      <alignment horizontal="right"/>
      <protection/>
    </xf>
    <xf numFmtId="2" fontId="0" fillId="0" borderId="31" xfId="91" applyNumberFormat="1" applyFont="1" applyBorder="1" applyAlignment="1">
      <alignment horizontal="right"/>
      <protection/>
    </xf>
    <xf numFmtId="16" fontId="0" fillId="0" borderId="32" xfId="91" applyNumberFormat="1" applyFont="1" applyBorder="1" applyAlignment="1">
      <alignment horizontal="right"/>
      <protection/>
    </xf>
    <xf numFmtId="2" fontId="0" fillId="0" borderId="32" xfId="91" applyNumberFormat="1" applyFont="1" applyBorder="1" applyAlignment="1">
      <alignment horizontal="right"/>
      <protection/>
    </xf>
    <xf numFmtId="2" fontId="0" fillId="0" borderId="0" xfId="91" applyNumberFormat="1" applyFont="1" applyBorder="1">
      <alignment/>
      <protection/>
    </xf>
    <xf numFmtId="2" fontId="30" fillId="0" borderId="0" xfId="91" applyNumberFormat="1" applyFont="1">
      <alignment/>
      <protection/>
    </xf>
    <xf numFmtId="2" fontId="0" fillId="0" borderId="0" xfId="91" applyNumberFormat="1" applyFont="1">
      <alignment/>
      <protection/>
    </xf>
    <xf numFmtId="0" fontId="0" fillId="0" borderId="0" xfId="91" applyFont="1">
      <alignment/>
      <protection/>
    </xf>
    <xf numFmtId="0" fontId="0" fillId="0" borderId="25" xfId="91" applyFont="1" applyBorder="1">
      <alignment/>
      <protection/>
    </xf>
    <xf numFmtId="2" fontId="0" fillId="0" borderId="33" xfId="91" applyNumberFormat="1" applyFont="1" applyBorder="1" applyAlignment="1">
      <alignment horizontal="right"/>
      <protection/>
    </xf>
    <xf numFmtId="2" fontId="0" fillId="0" borderId="34" xfId="91" applyNumberFormat="1" applyFont="1" applyBorder="1" applyAlignment="1">
      <alignment horizontal="right"/>
      <protection/>
    </xf>
    <xf numFmtId="16" fontId="0" fillId="0" borderId="35" xfId="91" applyNumberFormat="1" applyFont="1" applyBorder="1" applyAlignment="1">
      <alignment horizontal="right"/>
      <protection/>
    </xf>
    <xf numFmtId="2" fontId="0" fillId="0" borderId="35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>
      <alignment horizontal="centerContinuous"/>
      <protection/>
    </xf>
    <xf numFmtId="0" fontId="0" fillId="0" borderId="28" xfId="91" applyFont="1" applyBorder="1">
      <alignment/>
      <protection/>
    </xf>
    <xf numFmtId="2" fontId="0" fillId="0" borderId="36" xfId="91" applyNumberFormat="1" applyFont="1" applyBorder="1" applyAlignment="1">
      <alignment horizontal="right"/>
      <protection/>
    </xf>
    <xf numFmtId="2" fontId="0" fillId="0" borderId="37" xfId="91" applyNumberFormat="1" applyFont="1" applyBorder="1" applyAlignment="1">
      <alignment horizontal="right"/>
      <protection/>
    </xf>
    <xf numFmtId="16" fontId="0" fillId="0" borderId="38" xfId="91" applyNumberFormat="1" applyFont="1" applyBorder="1" applyAlignment="1">
      <alignment horizontal="right"/>
      <protection/>
    </xf>
    <xf numFmtId="2" fontId="0" fillId="0" borderId="38" xfId="91" applyNumberFormat="1" applyFont="1" applyBorder="1" applyAlignment="1">
      <alignment horizontal="right"/>
      <protection/>
    </xf>
    <xf numFmtId="0" fontId="25" fillId="0" borderId="0" xfId="91" applyFont="1" applyBorder="1">
      <alignment/>
      <protection/>
    </xf>
    <xf numFmtId="1" fontId="0" fillId="0" borderId="25" xfId="91" applyNumberFormat="1" applyFont="1" applyBorder="1" applyAlignment="1">
      <alignment horizontal="center"/>
      <protection/>
    </xf>
    <xf numFmtId="2" fontId="0" fillId="0" borderId="39" xfId="91" applyNumberFormat="1" applyFont="1" applyBorder="1" applyAlignment="1">
      <alignment horizontal="right"/>
      <protection/>
    </xf>
    <xf numFmtId="16" fontId="0" fillId="0" borderId="29" xfId="91" applyNumberFormat="1" applyFont="1" applyBorder="1" applyAlignment="1">
      <alignment horizontal="right"/>
      <protection/>
    </xf>
    <xf numFmtId="2" fontId="0" fillId="0" borderId="29" xfId="91" applyNumberFormat="1" applyFont="1" applyBorder="1" applyAlignment="1">
      <alignment horizontal="right"/>
      <protection/>
    </xf>
    <xf numFmtId="2" fontId="0" fillId="0" borderId="0" xfId="91" applyNumberFormat="1" applyFont="1" applyAlignment="1">
      <alignment horizontal="centerContinuous"/>
      <protection/>
    </xf>
    <xf numFmtId="2" fontId="31" fillId="0" borderId="0" xfId="91" applyNumberFormat="1" applyFont="1">
      <alignment/>
      <protection/>
    </xf>
    <xf numFmtId="2" fontId="31" fillId="0" borderId="0" xfId="91" applyNumberFormat="1" applyFont="1" applyBorder="1" applyAlignment="1">
      <alignment/>
      <protection/>
    </xf>
    <xf numFmtId="2" fontId="31" fillId="0" borderId="0" xfId="91" applyNumberFormat="1" applyFont="1" applyBorder="1" applyAlignment="1">
      <alignment horizontal="centerContinuous"/>
      <protection/>
    </xf>
    <xf numFmtId="2" fontId="31" fillId="0" borderId="0" xfId="91" applyNumberFormat="1" applyFont="1" applyBorder="1" applyAlignment="1">
      <alignment horizontal="center"/>
      <protection/>
    </xf>
    <xf numFmtId="2" fontId="31" fillId="0" borderId="0" xfId="91" applyNumberFormat="1" applyFont="1" applyBorder="1">
      <alignment/>
      <protection/>
    </xf>
    <xf numFmtId="2" fontId="0" fillId="0" borderId="0" xfId="91" applyNumberFormat="1" applyFont="1" applyAlignment="1">
      <alignment horizontal="right"/>
      <protection/>
    </xf>
    <xf numFmtId="0" fontId="0" fillId="0" borderId="34" xfId="91" applyFont="1" applyBorder="1" applyAlignment="1">
      <alignment horizontal="right"/>
      <protection/>
    </xf>
    <xf numFmtId="2" fontId="0" fillId="0" borderId="40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 applyProtection="1">
      <alignment horizontal="right"/>
      <protection/>
    </xf>
    <xf numFmtId="2" fontId="0" fillId="0" borderId="34" xfId="91" applyNumberFormat="1" applyFont="1" applyBorder="1" applyAlignment="1" applyProtection="1">
      <alignment horizontal="right"/>
      <protection/>
    </xf>
    <xf numFmtId="184" fontId="32" fillId="0" borderId="0" xfId="91" applyNumberFormat="1" applyFont="1" applyBorder="1" applyAlignment="1">
      <alignment horizontal="right"/>
      <protection/>
    </xf>
    <xf numFmtId="16" fontId="0" fillId="0" borderId="41" xfId="91" applyNumberFormat="1" applyFont="1" applyBorder="1" applyAlignment="1">
      <alignment horizontal="right"/>
      <protection/>
    </xf>
    <xf numFmtId="0" fontId="0" fillId="0" borderId="25" xfId="91" applyFont="1" applyFill="1" applyBorder="1">
      <alignment/>
      <protection/>
    </xf>
    <xf numFmtId="2" fontId="0" fillId="0" borderId="33" xfId="91" applyNumberFormat="1" applyFont="1" applyFill="1" applyBorder="1" applyAlignment="1">
      <alignment horizontal="right"/>
      <protection/>
    </xf>
    <xf numFmtId="2" fontId="0" fillId="0" borderId="34" xfId="91" applyNumberFormat="1" applyFont="1" applyFill="1" applyBorder="1" applyAlignment="1">
      <alignment horizontal="right"/>
      <protection/>
    </xf>
    <xf numFmtId="16" fontId="0" fillId="0" borderId="35" xfId="91" applyNumberFormat="1" applyFont="1" applyFill="1" applyBorder="1" applyAlignment="1">
      <alignment horizontal="right"/>
      <protection/>
    </xf>
    <xf numFmtId="0" fontId="0" fillId="0" borderId="0" xfId="91" applyFont="1" applyAlignment="1">
      <alignment horizontal="right"/>
      <protection/>
    </xf>
    <xf numFmtId="0" fontId="0" fillId="0" borderId="40" xfId="91" applyFont="1" applyBorder="1" applyAlignment="1">
      <alignment horizontal="right"/>
      <protection/>
    </xf>
    <xf numFmtId="16" fontId="0" fillId="0" borderId="0" xfId="91" applyNumberFormat="1" applyFont="1" applyBorder="1" applyAlignment="1">
      <alignment horizontal="right"/>
      <protection/>
    </xf>
    <xf numFmtId="183" fontId="0" fillId="0" borderId="38" xfId="91" applyNumberFormat="1" applyFont="1" applyBorder="1" applyAlignment="1">
      <alignment horizontal="right"/>
      <protection/>
    </xf>
    <xf numFmtId="183" fontId="0" fillId="0" borderId="29" xfId="91" applyNumberFormat="1" applyFont="1" applyBorder="1" applyAlignment="1">
      <alignment horizontal="right"/>
      <protection/>
    </xf>
    <xf numFmtId="0" fontId="25" fillId="0" borderId="23" xfId="91" applyFont="1" applyBorder="1">
      <alignment/>
      <protection/>
    </xf>
    <xf numFmtId="183" fontId="33" fillId="0" borderId="23" xfId="91" applyNumberFormat="1" applyFont="1" applyBorder="1">
      <alignment/>
      <protection/>
    </xf>
    <xf numFmtId="2" fontId="25" fillId="0" borderId="23" xfId="91" applyNumberFormat="1" applyFont="1" applyBorder="1">
      <alignment/>
      <protection/>
    </xf>
    <xf numFmtId="2" fontId="0" fillId="0" borderId="23" xfId="91" applyNumberFormat="1" applyFont="1" applyBorder="1">
      <alignment/>
      <protection/>
    </xf>
    <xf numFmtId="183" fontId="0" fillId="0" borderId="23" xfId="91" applyNumberFormat="1" applyFont="1" applyBorder="1">
      <alignment/>
      <protection/>
    </xf>
    <xf numFmtId="16" fontId="0" fillId="0" borderId="23" xfId="91" applyNumberFormat="1" applyFont="1" applyBorder="1">
      <alignment/>
      <protection/>
    </xf>
    <xf numFmtId="183" fontId="25" fillId="0" borderId="23" xfId="91" applyNumberFormat="1" applyFont="1" applyBorder="1">
      <alignment/>
      <protection/>
    </xf>
    <xf numFmtId="2" fontId="25" fillId="0" borderId="0" xfId="91" applyNumberFormat="1" applyFont="1" applyBorder="1">
      <alignment/>
      <protection/>
    </xf>
    <xf numFmtId="2" fontId="0" fillId="0" borderId="0" xfId="91" applyNumberFormat="1" applyFont="1" applyBorder="1">
      <alignment/>
      <protection/>
    </xf>
    <xf numFmtId="183" fontId="0" fillId="0" borderId="0" xfId="91" applyNumberFormat="1" applyFont="1" applyBorder="1">
      <alignment/>
      <protection/>
    </xf>
    <xf numFmtId="16" fontId="0" fillId="0" borderId="0" xfId="91" applyNumberFormat="1" applyFont="1" applyBorder="1">
      <alignment/>
      <protection/>
    </xf>
    <xf numFmtId="183" fontId="25" fillId="0" borderId="0" xfId="91" applyNumberFormat="1" applyFont="1" applyBorder="1">
      <alignment/>
      <protection/>
    </xf>
    <xf numFmtId="0" fontId="25" fillId="0" borderId="0" xfId="91" applyNumberFormat="1" applyFont="1" applyBorder="1">
      <alignment/>
      <protection/>
    </xf>
    <xf numFmtId="0" fontId="0" fillId="0" borderId="0" xfId="91" applyFont="1" applyAlignment="1">
      <alignment horizontal="center"/>
      <protection/>
    </xf>
    <xf numFmtId="2" fontId="0" fillId="55" borderId="35" xfId="91" applyNumberFormat="1" applyFont="1" applyFill="1" applyBorder="1" applyAlignment="1">
      <alignment horizontal="right"/>
      <protection/>
    </xf>
    <xf numFmtId="2" fontId="0" fillId="0" borderId="0" xfId="91" applyNumberFormat="1" applyFont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H41P1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0.02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5"/>
          <c:y val="0.17375"/>
          <c:w val="0.8242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'Data P.1'!$A$9:$A$109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'Data P.1'!$Q$9:$Q$109</c:f>
              <c:numCache>
                <c:ptCount val="101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  <c:pt idx="97">
                  <c:v>3.1499999999999773</c:v>
                </c:pt>
                <c:pt idx="98">
                  <c:v>2.0500000000000114</c:v>
                </c:pt>
                <c:pt idx="99">
                  <c:v>2.339999999999975</c:v>
                </c:pt>
                <c:pt idx="100">
                  <c:v>2.019999999999982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P.1'!$A$9:$A$109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'Data P.1'!$R$9:$R$109</c:f>
              <c:numCache>
                <c:ptCount val="101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  <c:pt idx="97">
                  <c:v>1.0400000000000205</c:v>
                </c:pt>
                <c:pt idx="98">
                  <c:v>0.8799999999999955</c:v>
                </c:pt>
                <c:pt idx="99">
                  <c:v>0.75</c:v>
                </c:pt>
                <c:pt idx="100">
                  <c:v>0.7599999999999909</c:v>
                </c:pt>
              </c:numCache>
            </c:numRef>
          </c:val>
        </c:ser>
        <c:overlap val="100"/>
        <c:gapWidth val="50"/>
        <c:axId val="3354220"/>
        <c:axId val="30187981"/>
      </c:barChart>
      <c:dateAx>
        <c:axId val="335422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30187981"/>
        <c:crossesAt val="0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018798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54220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7175"/>
          <c:w val="0.098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872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P.1'!$A$42:$A$109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'Data P.1'!$C$42:$C$109</c:f>
              <c:numCache>
                <c:ptCount val="68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  <c:pt idx="65">
                  <c:v>142</c:v>
                </c:pt>
                <c:pt idx="66">
                  <c:v>201.2</c:v>
                </c:pt>
                <c:pt idx="67">
                  <c:v>145.4</c:v>
                </c:pt>
              </c:numCache>
            </c:numRef>
          </c:val>
        </c:ser>
        <c:gapWidth val="50"/>
        <c:axId val="3256374"/>
        <c:axId val="29307367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29307367"/>
        <c:crossesAt val="0"/>
        <c:auto val="1"/>
        <c:lblOffset val="100"/>
        <c:tickLblSkip val="2"/>
        <c:noMultiLvlLbl val="0"/>
      </c:catAx>
      <c:valAx>
        <c:axId val="2930736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5637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93725"/>
          <c:w val="0.856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872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P.1'!$A$42:$A$109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'Data P.1'!$I$42:$I$109</c:f>
              <c:numCache>
                <c:ptCount val="68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</c:v>
                </c:pt>
                <c:pt idx="10">
                  <c:v>6.46</c:v>
                </c:pt>
                <c:pt idx="11">
                  <c:v>5.35</c:v>
                </c:pt>
                <c:pt idx="12">
                  <c:v>4.98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</c:v>
                </c:pt>
                <c:pt idx="53">
                  <c:v>6.05</c:v>
                </c:pt>
                <c:pt idx="54">
                  <c:v>5</c:v>
                </c:pt>
                <c:pt idx="55">
                  <c:v>0.715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0.07</c:v>
                </c:pt>
                <c:pt idx="63">
                  <c:v>2.12</c:v>
                </c:pt>
                <c:pt idx="64">
                  <c:v>2.32</c:v>
                </c:pt>
                <c:pt idx="65">
                  <c:v>0.32</c:v>
                </c:pt>
                <c:pt idx="66">
                  <c:v>0.05</c:v>
                </c:pt>
                <c:pt idx="67">
                  <c:v>0.12</c:v>
                </c:pt>
              </c:numCache>
            </c:numRef>
          </c:val>
        </c:ser>
        <c:gapWidth val="50"/>
        <c:axId val="62439712"/>
        <c:axId val="25086497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25086497"/>
        <c:crossesAt val="0"/>
        <c:auto val="1"/>
        <c:lblOffset val="100"/>
        <c:tickLblSkip val="2"/>
        <c:noMultiLvlLbl val="0"/>
      </c:catAx>
      <c:valAx>
        <c:axId val="2508649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43971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"/>
          <c:y val="0.93725"/>
          <c:w val="0.856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"/>
  <sheetViews>
    <sheetView tabSelected="1" zoomScalePageLayoutView="0" workbookViewId="0" topLeftCell="A97">
      <selection activeCell="M115" sqref="M11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9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  <c r="S4" s="23">
        <f>Q4+2.35</f>
        <v>302.85</v>
      </c>
    </row>
    <row r="5" spans="1:1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.75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.75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Q7" s="123" t="s">
        <v>0</v>
      </c>
      <c r="R7" s="123"/>
      <c r="U7" s="123" t="s">
        <v>1</v>
      </c>
      <c r="V7" s="123"/>
      <c r="AS7" s="52"/>
      <c r="AT7" s="53"/>
    </row>
    <row r="8" spans="1:46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21" t="s">
        <v>7</v>
      </c>
      <c r="R8" s="121" t="s">
        <v>8</v>
      </c>
      <c r="U8" s="121" t="s">
        <v>7</v>
      </c>
      <c r="V8" s="121" t="s">
        <v>8</v>
      </c>
      <c r="AS8" s="52"/>
      <c r="AT8" s="53"/>
    </row>
    <row r="9" spans="1:46" ht="18" customHeight="1">
      <c r="A9" s="61">
        <v>2464</v>
      </c>
      <c r="B9" s="62" t="s">
        <v>19</v>
      </c>
      <c r="C9" s="63" t="s">
        <v>19</v>
      </c>
      <c r="D9" s="64" t="s">
        <v>19</v>
      </c>
      <c r="E9" s="62">
        <v>303.96</v>
      </c>
      <c r="F9" s="63">
        <v>321</v>
      </c>
      <c r="G9" s="64">
        <v>34607</v>
      </c>
      <c r="H9" s="62" t="s">
        <v>19</v>
      </c>
      <c r="I9" s="63" t="s">
        <v>19</v>
      </c>
      <c r="J9" s="64" t="s">
        <v>19</v>
      </c>
      <c r="K9" s="62">
        <v>301.33</v>
      </c>
      <c r="L9" s="63">
        <v>6</v>
      </c>
      <c r="M9" s="64">
        <v>34472</v>
      </c>
      <c r="N9" s="62">
        <v>1511.1</v>
      </c>
      <c r="O9" s="65">
        <v>47.91652767</v>
      </c>
      <c r="P9" s="66"/>
      <c r="Q9" s="67">
        <f>E9-$Q$4</f>
        <v>3.4599999999999795</v>
      </c>
      <c r="R9" s="68"/>
      <c r="S9" s="69"/>
      <c r="T9" s="69"/>
      <c r="AS9" s="52"/>
      <c r="AT9" s="53"/>
    </row>
    <row r="10" spans="1:46" ht="18" customHeight="1">
      <c r="A10" s="70">
        <v>2465</v>
      </c>
      <c r="B10" s="71" t="s">
        <v>19</v>
      </c>
      <c r="C10" s="72" t="s">
        <v>19</v>
      </c>
      <c r="D10" s="73" t="s">
        <v>19</v>
      </c>
      <c r="E10" s="71">
        <v>303.58</v>
      </c>
      <c r="F10" s="72">
        <v>245</v>
      </c>
      <c r="G10" s="73">
        <v>34610</v>
      </c>
      <c r="H10" s="71" t="s">
        <v>19</v>
      </c>
      <c r="I10" s="72" t="s">
        <v>19</v>
      </c>
      <c r="J10" s="73" t="s">
        <v>19</v>
      </c>
      <c r="K10" s="71">
        <v>301.45</v>
      </c>
      <c r="L10" s="72">
        <v>10</v>
      </c>
      <c r="M10" s="73">
        <v>34418</v>
      </c>
      <c r="N10" s="71">
        <v>1399</v>
      </c>
      <c r="O10" s="74">
        <v>44.3618703</v>
      </c>
      <c r="P10" s="66"/>
      <c r="Q10" s="67">
        <f aca="true" t="shared" si="0" ref="Q10:Q41">E10-$Q$4</f>
        <v>3.079999999999984</v>
      </c>
      <c r="R10" s="68"/>
      <c r="S10" s="69"/>
      <c r="T10" s="69"/>
      <c r="AS10" s="52"/>
      <c r="AT10" s="53"/>
    </row>
    <row r="11" spans="1:46" ht="18" customHeight="1">
      <c r="A11" s="70">
        <v>2466</v>
      </c>
      <c r="B11" s="71" t="s">
        <v>19</v>
      </c>
      <c r="C11" s="72" t="s">
        <v>19</v>
      </c>
      <c r="D11" s="73" t="s">
        <v>19</v>
      </c>
      <c r="E11" s="71">
        <v>304</v>
      </c>
      <c r="F11" s="72">
        <v>331</v>
      </c>
      <c r="G11" s="73">
        <v>34619</v>
      </c>
      <c r="H11" s="71" t="s">
        <v>19</v>
      </c>
      <c r="I11" s="72" t="s">
        <v>19</v>
      </c>
      <c r="J11" s="73" t="s">
        <v>19</v>
      </c>
      <c r="K11" s="71">
        <v>301.5</v>
      </c>
      <c r="L11" s="72">
        <v>12</v>
      </c>
      <c r="M11" s="73">
        <v>34410</v>
      </c>
      <c r="N11" s="71">
        <v>1326</v>
      </c>
      <c r="O11" s="74">
        <v>42.0470622</v>
      </c>
      <c r="P11" s="66"/>
      <c r="Q11" s="67">
        <f t="shared" si="0"/>
        <v>3.5</v>
      </c>
      <c r="R11" s="68"/>
      <c r="S11" s="69"/>
      <c r="T11" s="69"/>
      <c r="AS11" s="52"/>
      <c r="AT11" s="53"/>
    </row>
    <row r="12" spans="1:46" ht="18" customHeight="1">
      <c r="A12" s="70">
        <v>2467</v>
      </c>
      <c r="B12" s="71" t="s">
        <v>19</v>
      </c>
      <c r="C12" s="72" t="s">
        <v>19</v>
      </c>
      <c r="D12" s="73" t="s">
        <v>19</v>
      </c>
      <c r="E12" s="71">
        <v>304.18</v>
      </c>
      <c r="F12" s="72">
        <v>382</v>
      </c>
      <c r="G12" s="73">
        <v>34595</v>
      </c>
      <c r="H12" s="71" t="s">
        <v>19</v>
      </c>
      <c r="I12" s="72" t="s">
        <v>19</v>
      </c>
      <c r="J12" s="73" t="s">
        <v>19</v>
      </c>
      <c r="K12" s="71">
        <v>301.59</v>
      </c>
      <c r="L12" s="72">
        <v>15</v>
      </c>
      <c r="M12" s="73">
        <v>34424</v>
      </c>
      <c r="N12" s="71">
        <v>1826.4</v>
      </c>
      <c r="O12" s="74">
        <v>57.914596079999995</v>
      </c>
      <c r="P12" s="66"/>
      <c r="Q12" s="67">
        <f t="shared" si="0"/>
        <v>3.680000000000007</v>
      </c>
      <c r="R12" s="68"/>
      <c r="S12" s="69"/>
      <c r="T12" s="69"/>
      <c r="AS12" s="52"/>
      <c r="AT12" s="53"/>
    </row>
    <row r="13" spans="1:46" ht="18" customHeight="1">
      <c r="A13" s="70">
        <v>2468</v>
      </c>
      <c r="B13" s="71" t="s">
        <v>19</v>
      </c>
      <c r="C13" s="72" t="s">
        <v>19</v>
      </c>
      <c r="D13" s="73" t="s">
        <v>19</v>
      </c>
      <c r="E13" s="71">
        <v>304.05</v>
      </c>
      <c r="F13" s="72">
        <v>344</v>
      </c>
      <c r="G13" s="73">
        <v>34594</v>
      </c>
      <c r="H13" s="71" t="s">
        <v>19</v>
      </c>
      <c r="I13" s="72" t="s">
        <v>19</v>
      </c>
      <c r="J13" s="73" t="s">
        <v>19</v>
      </c>
      <c r="K13" s="71">
        <v>301.57</v>
      </c>
      <c r="L13" s="72">
        <v>14</v>
      </c>
      <c r="M13" s="73">
        <v>34432</v>
      </c>
      <c r="N13" s="71">
        <v>1492.8</v>
      </c>
      <c r="O13" s="74">
        <v>47.33624016000001</v>
      </c>
      <c r="P13" s="66"/>
      <c r="Q13" s="67">
        <f t="shared" si="0"/>
        <v>3.5500000000000114</v>
      </c>
      <c r="R13" s="68"/>
      <c r="S13" s="69"/>
      <c r="T13" s="69"/>
      <c r="AS13" s="52"/>
      <c r="AT13" s="53"/>
    </row>
    <row r="14" spans="1:46" ht="18" customHeight="1">
      <c r="A14" s="70">
        <v>2469</v>
      </c>
      <c r="B14" s="71" t="s">
        <v>19</v>
      </c>
      <c r="C14" s="72" t="s">
        <v>19</v>
      </c>
      <c r="D14" s="73" t="s">
        <v>19</v>
      </c>
      <c r="E14" s="71">
        <v>303.72</v>
      </c>
      <c r="F14" s="72">
        <v>271</v>
      </c>
      <c r="G14" s="73">
        <v>34627</v>
      </c>
      <c r="H14" s="71" t="s">
        <v>19</v>
      </c>
      <c r="I14" s="72" t="s">
        <v>19</v>
      </c>
      <c r="J14" s="73" t="s">
        <v>19</v>
      </c>
      <c r="K14" s="71">
        <v>301.43</v>
      </c>
      <c r="L14" s="72">
        <v>9.5</v>
      </c>
      <c r="M14" s="73">
        <v>34486</v>
      </c>
      <c r="N14" s="71">
        <v>1880.9</v>
      </c>
      <c r="O14" s="74">
        <v>59.642774730000006</v>
      </c>
      <c r="P14" s="66"/>
      <c r="Q14" s="67">
        <f t="shared" si="0"/>
        <v>3.2200000000000273</v>
      </c>
      <c r="R14" s="68"/>
      <c r="S14" s="69"/>
      <c r="T14" s="69"/>
      <c r="AS14" s="52"/>
      <c r="AT14" s="53"/>
    </row>
    <row r="15" spans="1:46" ht="18" customHeight="1">
      <c r="A15" s="70">
        <v>2470</v>
      </c>
      <c r="B15" s="71" t="s">
        <v>19</v>
      </c>
      <c r="C15" s="72" t="s">
        <v>19</v>
      </c>
      <c r="D15" s="73" t="s">
        <v>19</v>
      </c>
      <c r="E15" s="71">
        <v>304.27</v>
      </c>
      <c r="F15" s="72">
        <v>412</v>
      </c>
      <c r="G15" s="73">
        <v>34622</v>
      </c>
      <c r="H15" s="71" t="s">
        <v>19</v>
      </c>
      <c r="I15" s="72" t="s">
        <v>19</v>
      </c>
      <c r="J15" s="73" t="s">
        <v>19</v>
      </c>
      <c r="K15" s="71">
        <v>301.5</v>
      </c>
      <c r="L15" s="72">
        <v>12</v>
      </c>
      <c r="M15" s="73">
        <v>34424</v>
      </c>
      <c r="N15" s="71">
        <v>2022.6</v>
      </c>
      <c r="O15" s="74">
        <v>64.13603922</v>
      </c>
      <c r="P15" s="66"/>
      <c r="Q15" s="67">
        <f t="shared" si="0"/>
        <v>3.769999999999982</v>
      </c>
      <c r="R15" s="68"/>
      <c r="S15" s="69"/>
      <c r="T15" s="69"/>
      <c r="AS15" s="52"/>
      <c r="AT15" s="53"/>
    </row>
    <row r="16" spans="1:46" ht="18" customHeight="1">
      <c r="A16" s="70">
        <v>2471</v>
      </c>
      <c r="B16" s="71" t="s">
        <v>19</v>
      </c>
      <c r="C16" s="72" t="s">
        <v>19</v>
      </c>
      <c r="D16" s="73" t="s">
        <v>19</v>
      </c>
      <c r="E16" s="71">
        <v>303.78</v>
      </c>
      <c r="F16" s="72">
        <v>283</v>
      </c>
      <c r="G16" s="73">
        <v>34534</v>
      </c>
      <c r="H16" s="71" t="s">
        <v>19</v>
      </c>
      <c r="I16" s="72" t="s">
        <v>19</v>
      </c>
      <c r="J16" s="73" t="s">
        <v>19</v>
      </c>
      <c r="K16" s="71">
        <v>301.5</v>
      </c>
      <c r="L16" s="72">
        <v>12</v>
      </c>
      <c r="M16" s="73">
        <v>34425</v>
      </c>
      <c r="N16" s="71">
        <v>1498.2</v>
      </c>
      <c r="O16" s="74">
        <v>47.50747254</v>
      </c>
      <c r="P16" s="66"/>
      <c r="Q16" s="67">
        <f t="shared" si="0"/>
        <v>3.2799999999999727</v>
      </c>
      <c r="R16" s="68"/>
      <c r="S16" s="69"/>
      <c r="T16" s="69"/>
      <c r="AS16" s="52"/>
      <c r="AT16" s="53"/>
    </row>
    <row r="17" spans="1:46" ht="18" customHeight="1">
      <c r="A17" s="70">
        <v>2472</v>
      </c>
      <c r="B17" s="71" t="s">
        <v>19</v>
      </c>
      <c r="C17" s="72" t="s">
        <v>19</v>
      </c>
      <c r="D17" s="73" t="s">
        <v>19</v>
      </c>
      <c r="E17" s="71">
        <v>304.48</v>
      </c>
      <c r="F17" s="72">
        <v>498</v>
      </c>
      <c r="G17" s="73">
        <v>34579</v>
      </c>
      <c r="H17" s="71" t="s">
        <v>19</v>
      </c>
      <c r="I17" s="72" t="s">
        <v>19</v>
      </c>
      <c r="J17" s="73" t="s">
        <v>19</v>
      </c>
      <c r="K17" s="71">
        <v>301.51</v>
      </c>
      <c r="L17" s="72">
        <v>12</v>
      </c>
      <c r="M17" s="73">
        <v>34434</v>
      </c>
      <c r="N17" s="71">
        <v>1871.8</v>
      </c>
      <c r="O17" s="74">
        <v>59.354216459999996</v>
      </c>
      <c r="P17" s="66"/>
      <c r="Q17" s="67">
        <f t="shared" si="0"/>
        <v>3.980000000000018</v>
      </c>
      <c r="R17" s="68"/>
      <c r="S17" s="69"/>
      <c r="T17" s="69"/>
      <c r="AS17" s="52"/>
      <c r="AT17" s="53"/>
    </row>
    <row r="18" spans="1:46" ht="18" customHeight="1">
      <c r="A18" s="70">
        <v>2473</v>
      </c>
      <c r="B18" s="71" t="s">
        <v>19</v>
      </c>
      <c r="C18" s="72" t="s">
        <v>19</v>
      </c>
      <c r="D18" s="73" t="s">
        <v>19</v>
      </c>
      <c r="E18" s="71">
        <v>303.78</v>
      </c>
      <c r="F18" s="72">
        <v>283</v>
      </c>
      <c r="G18" s="73">
        <v>34602</v>
      </c>
      <c r="H18" s="71" t="s">
        <v>19</v>
      </c>
      <c r="I18" s="72" t="s">
        <v>19</v>
      </c>
      <c r="J18" s="73" t="s">
        <v>19</v>
      </c>
      <c r="K18" s="71">
        <v>301.46</v>
      </c>
      <c r="L18" s="72">
        <v>10</v>
      </c>
      <c r="M18" s="73">
        <v>34456</v>
      </c>
      <c r="N18" s="71">
        <v>1596.7</v>
      </c>
      <c r="O18" s="74">
        <v>50.63087799</v>
      </c>
      <c r="P18" s="66"/>
      <c r="Q18" s="67">
        <f t="shared" si="0"/>
        <v>3.2799999999999727</v>
      </c>
      <c r="R18" s="68"/>
      <c r="S18" s="69"/>
      <c r="T18" s="69"/>
      <c r="AS18" s="52"/>
      <c r="AT18" s="53"/>
    </row>
    <row r="19" spans="1:46" ht="18" customHeight="1">
      <c r="A19" s="70">
        <v>2474</v>
      </c>
      <c r="B19" s="71" t="s">
        <v>19</v>
      </c>
      <c r="C19" s="72" t="s">
        <v>19</v>
      </c>
      <c r="D19" s="73" t="s">
        <v>19</v>
      </c>
      <c r="E19" s="71">
        <v>303.08</v>
      </c>
      <c r="F19" s="72">
        <v>164</v>
      </c>
      <c r="G19" s="73">
        <v>34598</v>
      </c>
      <c r="H19" s="71" t="s">
        <v>19</v>
      </c>
      <c r="I19" s="72" t="s">
        <v>19</v>
      </c>
      <c r="J19" s="73" t="s">
        <v>19</v>
      </c>
      <c r="K19" s="71">
        <v>301.41</v>
      </c>
      <c r="L19" s="72">
        <v>8.8</v>
      </c>
      <c r="M19" s="73">
        <v>34499</v>
      </c>
      <c r="N19" s="71">
        <v>689</v>
      </c>
      <c r="O19" s="74">
        <v>21.8479833</v>
      </c>
      <c r="P19" s="66"/>
      <c r="Q19" s="67">
        <f t="shared" si="0"/>
        <v>2.579999999999984</v>
      </c>
      <c r="R19" s="68"/>
      <c r="S19" s="69"/>
      <c r="T19" s="69"/>
      <c r="AS19" s="52"/>
      <c r="AT19" s="53"/>
    </row>
    <row r="20" spans="1:46" ht="18" customHeight="1">
      <c r="A20" s="70">
        <v>2475</v>
      </c>
      <c r="B20" s="71" t="s">
        <v>19</v>
      </c>
      <c r="C20" s="72" t="s">
        <v>19</v>
      </c>
      <c r="D20" s="73" t="s">
        <v>19</v>
      </c>
      <c r="E20" s="71">
        <v>304.23</v>
      </c>
      <c r="F20" s="72">
        <v>398</v>
      </c>
      <c r="G20" s="73">
        <v>34591</v>
      </c>
      <c r="H20" s="71" t="s">
        <v>19</v>
      </c>
      <c r="I20" s="72" t="s">
        <v>19</v>
      </c>
      <c r="J20" s="73" t="s">
        <v>19</v>
      </c>
      <c r="K20" s="71">
        <v>301.4</v>
      </c>
      <c r="L20" s="72">
        <v>8.45</v>
      </c>
      <c r="M20" s="73">
        <v>34466</v>
      </c>
      <c r="N20" s="71" t="s">
        <v>19</v>
      </c>
      <c r="O20" s="74" t="s">
        <v>19</v>
      </c>
      <c r="P20" s="75"/>
      <c r="Q20" s="67">
        <f t="shared" si="0"/>
        <v>3.730000000000018</v>
      </c>
      <c r="R20" s="68"/>
      <c r="S20" s="69"/>
      <c r="T20" s="69"/>
      <c r="AS20" s="52"/>
      <c r="AT20" s="53"/>
    </row>
    <row r="21" spans="1:46" ht="18" customHeight="1">
      <c r="A21" s="70">
        <v>2476</v>
      </c>
      <c r="B21" s="71" t="s">
        <v>19</v>
      </c>
      <c r="C21" s="72" t="s">
        <v>19</v>
      </c>
      <c r="D21" s="73" t="s">
        <v>19</v>
      </c>
      <c r="E21" s="71">
        <v>304.63</v>
      </c>
      <c r="F21" s="72">
        <v>602</v>
      </c>
      <c r="G21" s="73">
        <v>34548</v>
      </c>
      <c r="H21" s="71" t="s">
        <v>19</v>
      </c>
      <c r="I21" s="72" t="s">
        <v>19</v>
      </c>
      <c r="J21" s="73" t="s">
        <v>19</v>
      </c>
      <c r="K21" s="71">
        <v>301.6</v>
      </c>
      <c r="L21" s="72">
        <v>16</v>
      </c>
      <c r="M21" s="73">
        <v>34418</v>
      </c>
      <c r="N21" s="71">
        <v>2437.7</v>
      </c>
      <c r="O21" s="74">
        <v>77.29873569000002</v>
      </c>
      <c r="P21" s="66"/>
      <c r="Q21" s="67">
        <f t="shared" si="0"/>
        <v>4.1299999999999955</v>
      </c>
      <c r="R21" s="68"/>
      <c r="S21" s="69"/>
      <c r="T21" s="69"/>
      <c r="AS21" s="52"/>
      <c r="AT21" s="53"/>
    </row>
    <row r="22" spans="1:46" ht="18" customHeight="1">
      <c r="A22" s="70">
        <v>2477</v>
      </c>
      <c r="B22" s="71" t="s">
        <v>19</v>
      </c>
      <c r="C22" s="72" t="s">
        <v>19</v>
      </c>
      <c r="D22" s="73" t="s">
        <v>19</v>
      </c>
      <c r="E22" s="71">
        <v>304.44</v>
      </c>
      <c r="F22" s="72">
        <v>479</v>
      </c>
      <c r="G22" s="73">
        <v>34608</v>
      </c>
      <c r="H22" s="71" t="s">
        <v>19</v>
      </c>
      <c r="I22" s="72" t="s">
        <v>19</v>
      </c>
      <c r="J22" s="73" t="s">
        <v>19</v>
      </c>
      <c r="K22" s="71">
        <v>301.54</v>
      </c>
      <c r="L22" s="72">
        <v>13</v>
      </c>
      <c r="M22" s="73">
        <v>34424</v>
      </c>
      <c r="N22" s="71">
        <v>1662.4</v>
      </c>
      <c r="O22" s="74">
        <v>52.71420528</v>
      </c>
      <c r="P22" s="66"/>
      <c r="Q22" s="67">
        <f t="shared" si="0"/>
        <v>3.9399999999999977</v>
      </c>
      <c r="R22" s="68"/>
      <c r="S22" s="69"/>
      <c r="T22" s="69"/>
      <c r="AS22" s="52"/>
      <c r="AT22" s="53"/>
    </row>
    <row r="23" spans="1:46" ht="18" customHeight="1">
      <c r="A23" s="70">
        <v>2478</v>
      </c>
      <c r="B23" s="71" t="s">
        <v>19</v>
      </c>
      <c r="C23" s="72" t="s">
        <v>19</v>
      </c>
      <c r="D23" s="73" t="s">
        <v>19</v>
      </c>
      <c r="E23" s="71">
        <v>304.18</v>
      </c>
      <c r="F23" s="72">
        <v>382</v>
      </c>
      <c r="G23" s="73">
        <v>34602</v>
      </c>
      <c r="H23" s="71" t="s">
        <v>19</v>
      </c>
      <c r="I23" s="72" t="s">
        <v>19</v>
      </c>
      <c r="J23" s="73" t="s">
        <v>19</v>
      </c>
      <c r="K23" s="71">
        <v>301.49</v>
      </c>
      <c r="L23" s="72">
        <v>12</v>
      </c>
      <c r="M23" s="73">
        <v>34444</v>
      </c>
      <c r="N23" s="71">
        <v>2054.3</v>
      </c>
      <c r="O23" s="74">
        <v>65.14123671</v>
      </c>
      <c r="P23" s="66"/>
      <c r="Q23" s="67">
        <f t="shared" si="0"/>
        <v>3.680000000000007</v>
      </c>
      <c r="R23" s="68"/>
      <c r="S23" s="69"/>
      <c r="T23" s="69"/>
      <c r="AS23" s="52"/>
      <c r="AT23" s="53"/>
    </row>
    <row r="24" spans="1:46" ht="18" customHeight="1">
      <c r="A24" s="70">
        <v>2479</v>
      </c>
      <c r="B24" s="71" t="s">
        <v>19</v>
      </c>
      <c r="C24" s="72" t="s">
        <v>19</v>
      </c>
      <c r="D24" s="73" t="s">
        <v>19</v>
      </c>
      <c r="E24" s="71">
        <v>303.69</v>
      </c>
      <c r="F24" s="72">
        <v>265</v>
      </c>
      <c r="G24" s="73">
        <v>34587</v>
      </c>
      <c r="H24" s="71" t="s">
        <v>19</v>
      </c>
      <c r="I24" s="72" t="s">
        <v>19</v>
      </c>
      <c r="J24" s="73" t="s">
        <v>19</v>
      </c>
      <c r="K24" s="71">
        <v>301.57</v>
      </c>
      <c r="L24" s="72">
        <v>14</v>
      </c>
      <c r="M24" s="73">
        <v>34460</v>
      </c>
      <c r="N24" s="71">
        <v>1393.5</v>
      </c>
      <c r="O24" s="74">
        <v>44.18746695000001</v>
      </c>
      <c r="P24" s="66"/>
      <c r="Q24" s="67">
        <f t="shared" si="0"/>
        <v>3.1899999999999977</v>
      </c>
      <c r="R24" s="68"/>
      <c r="S24" s="69"/>
      <c r="T24" s="69"/>
      <c r="AS24" s="52"/>
      <c r="AT24" s="53"/>
    </row>
    <row r="25" spans="1:46" ht="18" customHeight="1">
      <c r="A25" s="70">
        <v>2480</v>
      </c>
      <c r="B25" s="71" t="s">
        <v>19</v>
      </c>
      <c r="C25" s="72" t="s">
        <v>19</v>
      </c>
      <c r="D25" s="73" t="s">
        <v>19</v>
      </c>
      <c r="E25" s="71">
        <v>304.49</v>
      </c>
      <c r="F25" s="72">
        <v>563</v>
      </c>
      <c r="G25" s="73">
        <v>34581</v>
      </c>
      <c r="H25" s="71" t="s">
        <v>19</v>
      </c>
      <c r="I25" s="72" t="s">
        <v>19</v>
      </c>
      <c r="J25" s="73" t="s">
        <v>19</v>
      </c>
      <c r="K25" s="71">
        <v>301.52</v>
      </c>
      <c r="L25" s="72">
        <v>13</v>
      </c>
      <c r="M25" s="73">
        <v>34417</v>
      </c>
      <c r="N25" s="71">
        <v>2024.6</v>
      </c>
      <c r="O25" s="74">
        <v>64.19945862</v>
      </c>
      <c r="P25" s="66"/>
      <c r="Q25" s="67">
        <f t="shared" si="0"/>
        <v>3.990000000000009</v>
      </c>
      <c r="R25" s="68"/>
      <c r="S25" s="69"/>
      <c r="T25" s="69"/>
      <c r="AS25" s="52"/>
      <c r="AT25" s="53"/>
    </row>
    <row r="26" spans="1:46" ht="18" customHeight="1">
      <c r="A26" s="70">
        <v>2481</v>
      </c>
      <c r="B26" s="71" t="s">
        <v>19</v>
      </c>
      <c r="C26" s="72" t="s">
        <v>19</v>
      </c>
      <c r="D26" s="73" t="s">
        <v>19</v>
      </c>
      <c r="E26" s="71">
        <v>304.48</v>
      </c>
      <c r="F26" s="72">
        <v>498</v>
      </c>
      <c r="G26" s="73">
        <v>34563</v>
      </c>
      <c r="H26" s="71" t="s">
        <v>19</v>
      </c>
      <c r="I26" s="72" t="s">
        <v>19</v>
      </c>
      <c r="J26" s="73" t="s">
        <v>19</v>
      </c>
      <c r="K26" s="71">
        <v>301.53</v>
      </c>
      <c r="L26" s="72">
        <v>13</v>
      </c>
      <c r="M26" s="73">
        <v>34425</v>
      </c>
      <c r="N26" s="71">
        <v>3076.9</v>
      </c>
      <c r="O26" s="74">
        <v>97.56757593</v>
      </c>
      <c r="P26" s="66"/>
      <c r="Q26" s="67">
        <f t="shared" si="0"/>
        <v>3.980000000000018</v>
      </c>
      <c r="R26" s="68"/>
      <c r="S26" s="69"/>
      <c r="T26" s="69"/>
      <c r="AS26" s="52"/>
      <c r="AT26" s="53"/>
    </row>
    <row r="27" spans="1:46" ht="18" customHeight="1">
      <c r="A27" s="70">
        <v>2482</v>
      </c>
      <c r="B27" s="71" t="s">
        <v>19</v>
      </c>
      <c r="C27" s="72" t="s">
        <v>19</v>
      </c>
      <c r="D27" s="73" t="s">
        <v>19</v>
      </c>
      <c r="E27" s="71">
        <v>304.36</v>
      </c>
      <c r="F27" s="72">
        <v>446</v>
      </c>
      <c r="G27" s="73">
        <v>34572</v>
      </c>
      <c r="H27" s="71" t="s">
        <v>19</v>
      </c>
      <c r="I27" s="72" t="s">
        <v>19</v>
      </c>
      <c r="J27" s="73" t="s">
        <v>19</v>
      </c>
      <c r="K27" s="71">
        <v>301.68</v>
      </c>
      <c r="L27" s="72">
        <v>20</v>
      </c>
      <c r="M27" s="73">
        <v>34438</v>
      </c>
      <c r="N27" s="71">
        <v>2822.2</v>
      </c>
      <c r="O27" s="74">
        <v>89.49111534</v>
      </c>
      <c r="P27" s="66"/>
      <c r="Q27" s="67">
        <f t="shared" si="0"/>
        <v>3.8600000000000136</v>
      </c>
      <c r="R27" s="68"/>
      <c r="S27" s="69"/>
      <c r="T27" s="69"/>
      <c r="AS27" s="52"/>
      <c r="AT27" s="53"/>
    </row>
    <row r="28" spans="1:46" ht="18" customHeight="1">
      <c r="A28" s="70">
        <v>2483</v>
      </c>
      <c r="B28" s="71" t="s">
        <v>19</v>
      </c>
      <c r="C28" s="72" t="s">
        <v>19</v>
      </c>
      <c r="D28" s="73" t="s">
        <v>19</v>
      </c>
      <c r="E28" s="71">
        <v>303.98</v>
      </c>
      <c r="F28" s="72">
        <v>326</v>
      </c>
      <c r="G28" s="73">
        <v>34572</v>
      </c>
      <c r="H28" s="71" t="s">
        <v>19</v>
      </c>
      <c r="I28" s="72" t="s">
        <v>19</v>
      </c>
      <c r="J28" s="73" t="s">
        <v>19</v>
      </c>
      <c r="K28" s="71">
        <v>301.49</v>
      </c>
      <c r="L28" s="72">
        <v>12</v>
      </c>
      <c r="M28" s="73">
        <v>34468</v>
      </c>
      <c r="N28" s="71">
        <v>1924.4</v>
      </c>
      <c r="O28" s="74">
        <v>61.022146680000006</v>
      </c>
      <c r="P28" s="66"/>
      <c r="Q28" s="67">
        <f t="shared" si="0"/>
        <v>3.480000000000018</v>
      </c>
      <c r="R28" s="68"/>
      <c r="S28" s="69"/>
      <c r="T28" s="69"/>
      <c r="AS28" s="52"/>
      <c r="AT28" s="53"/>
    </row>
    <row r="29" spans="1:46" ht="18" customHeight="1">
      <c r="A29" s="70">
        <v>2484</v>
      </c>
      <c r="B29" s="71" t="s">
        <v>19</v>
      </c>
      <c r="C29" s="72" t="s">
        <v>19</v>
      </c>
      <c r="D29" s="73" t="s">
        <v>19</v>
      </c>
      <c r="E29" s="71">
        <v>303.83</v>
      </c>
      <c r="F29" s="72">
        <v>293</v>
      </c>
      <c r="G29" s="73">
        <v>34603</v>
      </c>
      <c r="H29" s="71" t="s">
        <v>19</v>
      </c>
      <c r="I29" s="72" t="s">
        <v>19</v>
      </c>
      <c r="J29" s="73" t="s">
        <v>19</v>
      </c>
      <c r="K29" s="71">
        <v>301.68</v>
      </c>
      <c r="L29" s="72">
        <v>20</v>
      </c>
      <c r="M29" s="73">
        <v>34424</v>
      </c>
      <c r="N29" s="71">
        <v>1747.8</v>
      </c>
      <c r="O29" s="74">
        <v>55.422213660000004</v>
      </c>
      <c r="P29" s="66"/>
      <c r="Q29" s="67">
        <f t="shared" si="0"/>
        <v>3.329999999999984</v>
      </c>
      <c r="R29" s="68"/>
      <c r="S29" s="69"/>
      <c r="T29" s="69"/>
      <c r="AS29" s="52"/>
      <c r="AT29" s="53"/>
    </row>
    <row r="30" spans="1:46" ht="18" customHeight="1">
      <c r="A30" s="70">
        <v>2485</v>
      </c>
      <c r="B30" s="71" t="s">
        <v>19</v>
      </c>
      <c r="C30" s="72" t="s">
        <v>19</v>
      </c>
      <c r="D30" s="73" t="s">
        <v>19</v>
      </c>
      <c r="E30" s="71">
        <v>304.38</v>
      </c>
      <c r="F30" s="72">
        <v>454</v>
      </c>
      <c r="G30" s="73">
        <v>34597</v>
      </c>
      <c r="H30" s="71" t="s">
        <v>19</v>
      </c>
      <c r="I30" s="72" t="s">
        <v>19</v>
      </c>
      <c r="J30" s="73" t="s">
        <v>19</v>
      </c>
      <c r="K30" s="71">
        <v>301.64</v>
      </c>
      <c r="L30" s="72">
        <v>17</v>
      </c>
      <c r="M30" s="73">
        <v>34450</v>
      </c>
      <c r="N30" s="71">
        <v>2557.7</v>
      </c>
      <c r="O30" s="74">
        <v>81.10389968999999</v>
      </c>
      <c r="P30" s="66"/>
      <c r="Q30" s="67">
        <f t="shared" si="0"/>
        <v>3.8799999999999955</v>
      </c>
      <c r="R30" s="68"/>
      <c r="S30" s="69"/>
      <c r="T30" s="69"/>
      <c r="AS30" s="52"/>
      <c r="AT30" s="53"/>
    </row>
    <row r="31" spans="1:46" ht="18" customHeight="1">
      <c r="A31" s="70">
        <v>2486</v>
      </c>
      <c r="B31" s="71" t="s">
        <v>19</v>
      </c>
      <c r="C31" s="72" t="s">
        <v>19</v>
      </c>
      <c r="D31" s="73" t="s">
        <v>19</v>
      </c>
      <c r="E31" s="71">
        <v>304.53</v>
      </c>
      <c r="F31" s="72">
        <v>522</v>
      </c>
      <c r="G31" s="73">
        <v>34594</v>
      </c>
      <c r="H31" s="71" t="s">
        <v>19</v>
      </c>
      <c r="I31" s="72" t="s">
        <v>19</v>
      </c>
      <c r="J31" s="73" t="s">
        <v>19</v>
      </c>
      <c r="K31" s="71">
        <v>301.4</v>
      </c>
      <c r="L31" s="72">
        <v>8.45</v>
      </c>
      <c r="M31" s="73">
        <v>34523</v>
      </c>
      <c r="N31" s="71">
        <v>2709.1</v>
      </c>
      <c r="O31" s="74">
        <v>85.90474827</v>
      </c>
      <c r="P31" s="66"/>
      <c r="Q31" s="67">
        <f t="shared" si="0"/>
        <v>4.029999999999973</v>
      </c>
      <c r="R31" s="68"/>
      <c r="S31" s="69"/>
      <c r="T31" s="69"/>
      <c r="AS31" s="52"/>
      <c r="AT31" s="53"/>
    </row>
    <row r="32" spans="1:46" ht="18" customHeight="1">
      <c r="A32" s="70">
        <v>2487</v>
      </c>
      <c r="B32" s="71" t="s">
        <v>19</v>
      </c>
      <c r="C32" s="72" t="s">
        <v>19</v>
      </c>
      <c r="D32" s="73" t="s">
        <v>19</v>
      </c>
      <c r="E32" s="71">
        <v>304.23</v>
      </c>
      <c r="F32" s="72">
        <v>398</v>
      </c>
      <c r="G32" s="73">
        <v>34529</v>
      </c>
      <c r="H32" s="71" t="s">
        <v>19</v>
      </c>
      <c r="I32" s="72" t="s">
        <v>19</v>
      </c>
      <c r="J32" s="73" t="s">
        <v>19</v>
      </c>
      <c r="K32" s="71">
        <v>301.73</v>
      </c>
      <c r="L32" s="72">
        <v>22</v>
      </c>
      <c r="M32" s="73">
        <v>34425</v>
      </c>
      <c r="N32" s="71">
        <v>1733.7</v>
      </c>
      <c r="O32" s="74">
        <v>54.97510689</v>
      </c>
      <c r="P32" s="66"/>
      <c r="Q32" s="67">
        <f t="shared" si="0"/>
        <v>3.730000000000018</v>
      </c>
      <c r="R32" s="68"/>
      <c r="S32" s="69"/>
      <c r="T32" s="69"/>
      <c r="AS32" s="52"/>
      <c r="AT32" s="53"/>
    </row>
    <row r="33" spans="1:46" ht="18" customHeight="1">
      <c r="A33" s="70">
        <v>2488</v>
      </c>
      <c r="B33" s="71" t="s">
        <v>19</v>
      </c>
      <c r="C33" s="72" t="s">
        <v>19</v>
      </c>
      <c r="D33" s="73" t="s">
        <v>19</v>
      </c>
      <c r="E33" s="71">
        <v>304.58</v>
      </c>
      <c r="F33" s="72">
        <v>570</v>
      </c>
      <c r="G33" s="73">
        <v>34598</v>
      </c>
      <c r="H33" s="71" t="s">
        <v>19</v>
      </c>
      <c r="I33" s="72" t="s">
        <v>19</v>
      </c>
      <c r="J33" s="73" t="s">
        <v>19</v>
      </c>
      <c r="K33" s="71">
        <v>301.63</v>
      </c>
      <c r="L33" s="72">
        <v>12</v>
      </c>
      <c r="M33" s="73">
        <v>34424</v>
      </c>
      <c r="N33" s="71">
        <v>2475.6</v>
      </c>
      <c r="O33" s="74">
        <v>78.50053332</v>
      </c>
      <c r="P33" s="66"/>
      <c r="Q33" s="67">
        <f t="shared" si="0"/>
        <v>4.079999999999984</v>
      </c>
      <c r="R33" s="68"/>
      <c r="S33" s="69"/>
      <c r="T33" s="69"/>
      <c r="AS33" s="52"/>
      <c r="AT33" s="53"/>
    </row>
    <row r="34" spans="1:46" ht="18" customHeight="1">
      <c r="A34" s="70">
        <v>2489</v>
      </c>
      <c r="B34" s="71" t="s">
        <v>19</v>
      </c>
      <c r="C34" s="72" t="s">
        <v>19</v>
      </c>
      <c r="D34" s="73" t="s">
        <v>19</v>
      </c>
      <c r="E34" s="71">
        <v>304.33</v>
      </c>
      <c r="F34" s="72">
        <v>345</v>
      </c>
      <c r="G34" s="73">
        <v>34588</v>
      </c>
      <c r="H34" s="71" t="s">
        <v>19</v>
      </c>
      <c r="I34" s="72" t="s">
        <v>19</v>
      </c>
      <c r="J34" s="73" t="s">
        <v>19</v>
      </c>
      <c r="K34" s="71">
        <v>301.57</v>
      </c>
      <c r="L34" s="72">
        <v>6.95</v>
      </c>
      <c r="M34" s="73">
        <v>34428</v>
      </c>
      <c r="N34" s="71">
        <v>1591.8</v>
      </c>
      <c r="O34" s="74">
        <v>50.47550046</v>
      </c>
      <c r="P34" s="66"/>
      <c r="Q34" s="67">
        <f t="shared" si="0"/>
        <v>3.829999999999984</v>
      </c>
      <c r="R34" s="68"/>
      <c r="S34" s="69"/>
      <c r="T34" s="69"/>
      <c r="AS34" s="52"/>
      <c r="AT34" s="53"/>
    </row>
    <row r="35" spans="1:46" ht="18" customHeight="1">
      <c r="A35" s="70">
        <v>2490</v>
      </c>
      <c r="B35" s="71" t="s">
        <v>19</v>
      </c>
      <c r="C35" s="72" t="s">
        <v>19</v>
      </c>
      <c r="D35" s="73" t="s">
        <v>19</v>
      </c>
      <c r="E35" s="71">
        <v>304.62</v>
      </c>
      <c r="F35" s="72">
        <v>423</v>
      </c>
      <c r="G35" s="73">
        <v>34574</v>
      </c>
      <c r="H35" s="71" t="s">
        <v>19</v>
      </c>
      <c r="I35" s="72" t="s">
        <v>19</v>
      </c>
      <c r="J35" s="73" t="s">
        <v>19</v>
      </c>
      <c r="K35" s="71">
        <v>301.75</v>
      </c>
      <c r="L35" s="72">
        <v>14</v>
      </c>
      <c r="M35" s="73">
        <v>34416</v>
      </c>
      <c r="N35" s="71">
        <v>1992.3</v>
      </c>
      <c r="O35" s="74">
        <v>63.17523531</v>
      </c>
      <c r="P35" s="66"/>
      <c r="Q35" s="67">
        <f t="shared" si="0"/>
        <v>4.1200000000000045</v>
      </c>
      <c r="R35" s="68"/>
      <c r="S35" s="69"/>
      <c r="T35" s="69"/>
      <c r="AS35" s="52"/>
      <c r="AT35" s="53"/>
    </row>
    <row r="36" spans="1:46" ht="18" customHeight="1">
      <c r="A36" s="70">
        <v>2491</v>
      </c>
      <c r="B36" s="71" t="s">
        <v>19</v>
      </c>
      <c r="C36" s="72" t="s">
        <v>19</v>
      </c>
      <c r="D36" s="73" t="s">
        <v>19</v>
      </c>
      <c r="E36" s="71">
        <v>304.57</v>
      </c>
      <c r="F36" s="72">
        <v>408</v>
      </c>
      <c r="G36" s="73">
        <v>34619</v>
      </c>
      <c r="H36" s="71" t="s">
        <v>19</v>
      </c>
      <c r="I36" s="72" t="s">
        <v>19</v>
      </c>
      <c r="J36" s="73" t="s">
        <v>19</v>
      </c>
      <c r="K36" s="71">
        <v>301.73</v>
      </c>
      <c r="L36" s="72">
        <v>13</v>
      </c>
      <c r="M36" s="73">
        <v>34446</v>
      </c>
      <c r="N36" s="71">
        <v>1971.733</v>
      </c>
      <c r="O36" s="74">
        <v>62.5230619101</v>
      </c>
      <c r="P36" s="66"/>
      <c r="Q36" s="67">
        <f t="shared" si="0"/>
        <v>4.069999999999993</v>
      </c>
      <c r="R36" s="68"/>
      <c r="S36" s="69"/>
      <c r="T36" s="69"/>
      <c r="AS36" s="52"/>
      <c r="AT36" s="53"/>
    </row>
    <row r="37" spans="1:46" ht="18" customHeight="1">
      <c r="A37" s="70">
        <v>2492</v>
      </c>
      <c r="B37" s="71" t="s">
        <v>19</v>
      </c>
      <c r="C37" s="72" t="s">
        <v>19</v>
      </c>
      <c r="D37" s="73" t="s">
        <v>19</v>
      </c>
      <c r="E37" s="71">
        <v>304.23</v>
      </c>
      <c r="F37" s="72">
        <v>323</v>
      </c>
      <c r="G37" s="73">
        <v>34601</v>
      </c>
      <c r="H37" s="71" t="s">
        <v>19</v>
      </c>
      <c r="I37" s="72" t="s">
        <v>19</v>
      </c>
      <c r="J37" s="73" t="s">
        <v>19</v>
      </c>
      <c r="K37" s="71">
        <v>301.74</v>
      </c>
      <c r="L37" s="72">
        <v>14</v>
      </c>
      <c r="M37" s="73">
        <v>34430</v>
      </c>
      <c r="N37" s="71">
        <v>2518.559</v>
      </c>
      <c r="O37" s="74">
        <v>79.8627503223</v>
      </c>
      <c r="P37" s="66"/>
      <c r="Q37" s="67">
        <f t="shared" si="0"/>
        <v>3.730000000000018</v>
      </c>
      <c r="R37" s="68"/>
      <c r="S37" s="69"/>
      <c r="T37" s="69"/>
      <c r="AS37" s="52"/>
      <c r="AT37" s="53"/>
    </row>
    <row r="38" spans="1:46" ht="18" customHeight="1">
      <c r="A38" s="70">
        <v>2493</v>
      </c>
      <c r="B38" s="71" t="s">
        <v>19</v>
      </c>
      <c r="C38" s="72" t="s">
        <v>19</v>
      </c>
      <c r="D38" s="73" t="s">
        <v>19</v>
      </c>
      <c r="E38" s="71">
        <v>304.58</v>
      </c>
      <c r="F38" s="72">
        <v>411</v>
      </c>
      <c r="G38" s="73">
        <v>34591</v>
      </c>
      <c r="H38" s="71" t="s">
        <v>19</v>
      </c>
      <c r="I38" s="72" t="s">
        <v>19</v>
      </c>
      <c r="J38" s="73" t="s">
        <v>19</v>
      </c>
      <c r="K38" s="71">
        <v>301.75</v>
      </c>
      <c r="L38" s="72">
        <v>15</v>
      </c>
      <c r="M38" s="73">
        <v>34454</v>
      </c>
      <c r="N38" s="71">
        <v>2521.9</v>
      </c>
      <c r="O38" s="74">
        <v>79.96869243</v>
      </c>
      <c r="P38" s="66"/>
      <c r="Q38" s="67">
        <f t="shared" si="0"/>
        <v>4.079999999999984</v>
      </c>
      <c r="R38" s="68"/>
      <c r="S38" s="69"/>
      <c r="T38" s="69"/>
      <c r="AS38" s="52"/>
      <c r="AT38" s="53"/>
    </row>
    <row r="39" spans="1:46" ht="18" customHeight="1">
      <c r="A39" s="70">
        <v>2494</v>
      </c>
      <c r="B39" s="71" t="s">
        <v>19</v>
      </c>
      <c r="C39" s="72" t="s">
        <v>19</v>
      </c>
      <c r="D39" s="73" t="s">
        <v>19</v>
      </c>
      <c r="E39" s="71">
        <v>304.6</v>
      </c>
      <c r="F39" s="72">
        <v>416</v>
      </c>
      <c r="G39" s="73">
        <v>34610</v>
      </c>
      <c r="H39" s="71">
        <v>301.76</v>
      </c>
      <c r="I39" s="72">
        <v>15</v>
      </c>
      <c r="J39" s="73">
        <v>34459</v>
      </c>
      <c r="K39" s="71">
        <v>301.76</v>
      </c>
      <c r="L39" s="72">
        <v>15</v>
      </c>
      <c r="M39" s="73">
        <v>34459</v>
      </c>
      <c r="N39" s="71">
        <v>2437.7</v>
      </c>
      <c r="O39" s="74">
        <v>77.29873569000002</v>
      </c>
      <c r="P39" s="66"/>
      <c r="Q39" s="67">
        <f t="shared" si="0"/>
        <v>4.100000000000023</v>
      </c>
      <c r="R39" s="68">
        <f>H39-$Q$4</f>
        <v>1.259999999999991</v>
      </c>
      <c r="S39" s="69"/>
      <c r="T39" s="69"/>
      <c r="AS39" s="52"/>
      <c r="AT39" s="53"/>
    </row>
    <row r="40" spans="1:46" ht="18" customHeight="1">
      <c r="A40" s="70">
        <v>2495</v>
      </c>
      <c r="B40" s="71" t="s">
        <v>19</v>
      </c>
      <c r="C40" s="72" t="s">
        <v>19</v>
      </c>
      <c r="D40" s="73" t="s">
        <v>19</v>
      </c>
      <c r="E40" s="71">
        <v>304.9</v>
      </c>
      <c r="F40" s="72">
        <v>490</v>
      </c>
      <c r="G40" s="73">
        <v>34599</v>
      </c>
      <c r="H40" s="71">
        <v>301.77</v>
      </c>
      <c r="I40" s="72">
        <v>16</v>
      </c>
      <c r="J40" s="73">
        <v>34454</v>
      </c>
      <c r="K40" s="71">
        <v>301.77</v>
      </c>
      <c r="L40" s="72">
        <v>16</v>
      </c>
      <c r="M40" s="73">
        <v>34454</v>
      </c>
      <c r="N40" s="71">
        <v>2299.8</v>
      </c>
      <c r="O40" s="74">
        <v>72.92596805999999</v>
      </c>
      <c r="P40" s="66"/>
      <c r="Q40" s="67">
        <f t="shared" si="0"/>
        <v>4.399999999999977</v>
      </c>
      <c r="R40" s="68">
        <f aca="true" t="shared" si="1" ref="R40:R103">H40-$Q$4</f>
        <v>1.2699999999999818</v>
      </c>
      <c r="S40" s="69"/>
      <c r="T40" s="69"/>
      <c r="U40" s="123" t="s">
        <v>1</v>
      </c>
      <c r="V40" s="123"/>
      <c r="AS40" s="52"/>
      <c r="AT40" s="53"/>
    </row>
    <row r="41" spans="1:46" ht="18" customHeight="1">
      <c r="A41" s="70">
        <v>2496</v>
      </c>
      <c r="B41" s="71" t="s">
        <v>19</v>
      </c>
      <c r="C41" s="72" t="s">
        <v>19</v>
      </c>
      <c r="D41" s="73" t="s">
        <v>19</v>
      </c>
      <c r="E41" s="71">
        <v>304.64</v>
      </c>
      <c r="F41" s="72">
        <v>430</v>
      </c>
      <c r="G41" s="73">
        <v>34564</v>
      </c>
      <c r="H41" s="71">
        <v>301.78</v>
      </c>
      <c r="I41" s="72">
        <v>16</v>
      </c>
      <c r="J41" s="73">
        <v>34447</v>
      </c>
      <c r="K41" s="71">
        <v>301.78</v>
      </c>
      <c r="L41" s="72">
        <v>16</v>
      </c>
      <c r="M41" s="73">
        <v>34447</v>
      </c>
      <c r="N41" s="71">
        <v>2369.6</v>
      </c>
      <c r="O41" s="74">
        <v>75.13930512</v>
      </c>
      <c r="P41" s="66"/>
      <c r="Q41" s="67">
        <f t="shared" si="0"/>
        <v>4.139999999999986</v>
      </c>
      <c r="R41" s="68">
        <f t="shared" si="1"/>
        <v>1.2799999999999727</v>
      </c>
      <c r="S41" s="69"/>
      <c r="T41" s="69"/>
      <c r="U41" s="121" t="s">
        <v>7</v>
      </c>
      <c r="V41" s="121" t="s">
        <v>8</v>
      </c>
      <c r="AS41" s="52"/>
      <c r="AT41" s="53"/>
    </row>
    <row r="42" spans="1:46" ht="18" customHeight="1">
      <c r="A42" s="70">
        <v>2497</v>
      </c>
      <c r="B42" s="71">
        <v>304.69</v>
      </c>
      <c r="C42" s="72">
        <v>447</v>
      </c>
      <c r="D42" s="73">
        <v>34617</v>
      </c>
      <c r="E42" s="71">
        <v>304.67</v>
      </c>
      <c r="F42" s="72">
        <v>440</v>
      </c>
      <c r="G42" s="73">
        <v>34617</v>
      </c>
      <c r="H42" s="71">
        <v>301.71</v>
      </c>
      <c r="I42" s="72">
        <v>9.6</v>
      </c>
      <c r="J42" s="73">
        <v>34417</v>
      </c>
      <c r="K42" s="71">
        <v>301.72</v>
      </c>
      <c r="L42" s="72">
        <v>13</v>
      </c>
      <c r="M42" s="73">
        <v>34412</v>
      </c>
      <c r="N42" s="71">
        <v>1462.407</v>
      </c>
      <c r="O42" s="74">
        <v>46.3724872479</v>
      </c>
      <c r="P42" s="66"/>
      <c r="Q42" s="68">
        <f>B42-$Q$4</f>
        <v>4.189999999999998</v>
      </c>
      <c r="R42" s="68">
        <f t="shared" si="1"/>
        <v>1.2099999999999795</v>
      </c>
      <c r="S42" s="68"/>
      <c r="T42" s="68"/>
      <c r="U42" s="68">
        <v>447</v>
      </c>
      <c r="V42" s="68">
        <v>9.6</v>
      </c>
      <c r="AS42" s="52"/>
      <c r="AT42" s="53"/>
    </row>
    <row r="43" spans="1:46" s="81" customFormat="1" ht="18" customHeight="1">
      <c r="A43" s="76">
        <v>2498</v>
      </c>
      <c r="B43" s="77">
        <v>304.46</v>
      </c>
      <c r="C43" s="78">
        <v>340</v>
      </c>
      <c r="D43" s="79">
        <v>34578</v>
      </c>
      <c r="E43" s="77">
        <v>304.37</v>
      </c>
      <c r="F43" s="78">
        <v>327</v>
      </c>
      <c r="G43" s="79">
        <v>34578</v>
      </c>
      <c r="H43" s="77">
        <v>301.69</v>
      </c>
      <c r="I43" s="78">
        <v>6.22</v>
      </c>
      <c r="J43" s="79">
        <v>34424</v>
      </c>
      <c r="K43" s="77">
        <v>301.63</v>
      </c>
      <c r="L43" s="78">
        <v>6.22</v>
      </c>
      <c r="M43" s="79">
        <v>34444</v>
      </c>
      <c r="N43" s="77">
        <v>1843.13</v>
      </c>
      <c r="O43" s="80">
        <v>58.445099361000004</v>
      </c>
      <c r="P43" s="66"/>
      <c r="Q43" s="68">
        <f aca="true" t="shared" si="2" ref="Q43:Q106">B43-$Q$4</f>
        <v>3.9599999999999795</v>
      </c>
      <c r="R43" s="68">
        <f t="shared" si="1"/>
        <v>1.1899999999999977</v>
      </c>
      <c r="S43" s="68"/>
      <c r="T43" s="68"/>
      <c r="U43" s="68">
        <v>340</v>
      </c>
      <c r="V43" s="68">
        <v>6.22</v>
      </c>
      <c r="W43" s="1"/>
      <c r="AS43" s="52"/>
      <c r="AT43" s="53"/>
    </row>
    <row r="44" spans="1:46" ht="18" customHeight="1">
      <c r="A44" s="82">
        <v>2499</v>
      </c>
      <c r="B44" s="71">
        <v>304.68</v>
      </c>
      <c r="C44" s="83">
        <v>460</v>
      </c>
      <c r="D44" s="84">
        <v>35293</v>
      </c>
      <c r="E44" s="71">
        <v>304.67</v>
      </c>
      <c r="F44" s="83">
        <v>457</v>
      </c>
      <c r="G44" s="84">
        <v>35293</v>
      </c>
      <c r="H44" s="71">
        <v>301.67</v>
      </c>
      <c r="I44" s="83">
        <v>11</v>
      </c>
      <c r="J44" s="73">
        <v>34415</v>
      </c>
      <c r="K44" s="71">
        <v>301.59</v>
      </c>
      <c r="L44" s="83">
        <v>7.65</v>
      </c>
      <c r="M44" s="84">
        <v>35082</v>
      </c>
      <c r="N44" s="71">
        <v>2279.2</v>
      </c>
      <c r="O44" s="85">
        <v>72.27</v>
      </c>
      <c r="P44" s="86"/>
      <c r="Q44" s="68">
        <f t="shared" si="2"/>
        <v>4.180000000000007</v>
      </c>
      <c r="R44" s="68">
        <f t="shared" si="1"/>
        <v>1.170000000000016</v>
      </c>
      <c r="S44" s="69"/>
      <c r="T44" s="69"/>
      <c r="U44" s="68">
        <v>460</v>
      </c>
      <c r="V44" s="68">
        <v>11</v>
      </c>
      <c r="AS44" s="52"/>
      <c r="AT44" s="53"/>
    </row>
    <row r="45" spans="1:46" ht="18" customHeight="1">
      <c r="A45" s="70">
        <v>2500</v>
      </c>
      <c r="B45" s="71">
        <v>304.66</v>
      </c>
      <c r="C45" s="72">
        <v>433</v>
      </c>
      <c r="D45" s="73">
        <v>34580</v>
      </c>
      <c r="E45" s="71">
        <v>304.61</v>
      </c>
      <c r="F45" s="72">
        <v>420</v>
      </c>
      <c r="G45" s="73">
        <v>34580</v>
      </c>
      <c r="H45" s="71">
        <v>301.5</v>
      </c>
      <c r="I45" s="72">
        <v>4.6</v>
      </c>
      <c r="J45" s="73">
        <v>34419</v>
      </c>
      <c r="K45" s="71">
        <v>301.5</v>
      </c>
      <c r="L45" s="72">
        <v>4.6</v>
      </c>
      <c r="M45" s="73">
        <v>34414</v>
      </c>
      <c r="N45" s="71">
        <v>1396.1</v>
      </c>
      <c r="O45" s="74">
        <v>44.26991216999999</v>
      </c>
      <c r="P45" s="68"/>
      <c r="Q45" s="68">
        <f t="shared" si="2"/>
        <v>4.160000000000025</v>
      </c>
      <c r="R45" s="68">
        <f t="shared" si="1"/>
        <v>1</v>
      </c>
      <c r="S45" s="69"/>
      <c r="T45" s="69"/>
      <c r="U45" s="68">
        <v>433</v>
      </c>
      <c r="V45" s="68">
        <v>4.6</v>
      </c>
      <c r="AS45" s="52"/>
      <c r="AT45" s="53"/>
    </row>
    <row r="46" spans="1:46" ht="18" customHeight="1">
      <c r="A46" s="70">
        <v>2501</v>
      </c>
      <c r="B46" s="71">
        <v>304.45</v>
      </c>
      <c r="C46" s="72">
        <v>384</v>
      </c>
      <c r="D46" s="73">
        <v>34586</v>
      </c>
      <c r="E46" s="71">
        <v>304.13</v>
      </c>
      <c r="F46" s="72">
        <v>322</v>
      </c>
      <c r="G46" s="73">
        <v>34586</v>
      </c>
      <c r="H46" s="71">
        <v>301.43</v>
      </c>
      <c r="I46" s="72">
        <v>3.5</v>
      </c>
      <c r="J46" s="73">
        <v>34424</v>
      </c>
      <c r="K46" s="71">
        <v>301.43</v>
      </c>
      <c r="L46" s="72">
        <v>3.5</v>
      </c>
      <c r="M46" s="73">
        <v>34424</v>
      </c>
      <c r="N46" s="71">
        <v>1079.3</v>
      </c>
      <c r="O46" s="74">
        <v>34.224279210000006</v>
      </c>
      <c r="P46" s="87"/>
      <c r="Q46" s="68">
        <f t="shared" si="2"/>
        <v>3.9499999999999886</v>
      </c>
      <c r="R46" s="68">
        <f t="shared" si="1"/>
        <v>0.9300000000000068</v>
      </c>
      <c r="S46" s="69"/>
      <c r="T46" s="69"/>
      <c r="U46" s="68">
        <v>384</v>
      </c>
      <c r="V46" s="68">
        <v>3.5</v>
      </c>
      <c r="AS46" s="52"/>
      <c r="AT46" s="53"/>
    </row>
    <row r="47" spans="1:46" ht="18" customHeight="1">
      <c r="A47" s="70">
        <v>2502</v>
      </c>
      <c r="B47" s="71">
        <v>304.53</v>
      </c>
      <c r="C47" s="72">
        <v>383</v>
      </c>
      <c r="D47" s="73">
        <v>34605</v>
      </c>
      <c r="E47" s="71">
        <v>304.49</v>
      </c>
      <c r="F47" s="72">
        <v>374</v>
      </c>
      <c r="G47" s="73">
        <v>34605</v>
      </c>
      <c r="H47" s="71">
        <v>301.38</v>
      </c>
      <c r="I47" s="72">
        <v>11</v>
      </c>
      <c r="J47" s="73">
        <v>37431</v>
      </c>
      <c r="K47" s="71">
        <v>301.41</v>
      </c>
      <c r="L47" s="72">
        <v>3.3</v>
      </c>
      <c r="M47" s="73">
        <v>34435</v>
      </c>
      <c r="N47" s="71">
        <v>1663.8</v>
      </c>
      <c r="O47" s="74">
        <v>52.75859886</v>
      </c>
      <c r="P47" s="87"/>
      <c r="Q47" s="68">
        <f t="shared" si="2"/>
        <v>4.029999999999973</v>
      </c>
      <c r="R47" s="68">
        <f t="shared" si="1"/>
        <v>0.8799999999999955</v>
      </c>
      <c r="S47" s="69"/>
      <c r="T47" s="69"/>
      <c r="U47" s="68">
        <v>383</v>
      </c>
      <c r="V47" s="68">
        <v>11</v>
      </c>
      <c r="AS47" s="52"/>
      <c r="AT47" s="53"/>
    </row>
    <row r="48" spans="1:46" ht="18" customHeight="1">
      <c r="A48" s="70">
        <v>2503</v>
      </c>
      <c r="B48" s="71">
        <v>304.13</v>
      </c>
      <c r="C48" s="72">
        <v>324</v>
      </c>
      <c r="D48" s="73">
        <v>34578</v>
      </c>
      <c r="E48" s="71">
        <v>303.98</v>
      </c>
      <c r="F48" s="72">
        <v>287</v>
      </c>
      <c r="G48" s="73">
        <v>34578</v>
      </c>
      <c r="H48" s="71">
        <v>301.44</v>
      </c>
      <c r="I48" s="72">
        <v>3.87</v>
      </c>
      <c r="J48" s="73">
        <v>34419</v>
      </c>
      <c r="K48" s="71">
        <v>301.44</v>
      </c>
      <c r="L48" s="72">
        <v>3.87</v>
      </c>
      <c r="M48" s="73">
        <v>34419</v>
      </c>
      <c r="N48" s="71">
        <v>1238.8</v>
      </c>
      <c r="O48" s="74">
        <v>39.28197636</v>
      </c>
      <c r="P48" s="88"/>
      <c r="Q48" s="68">
        <f t="shared" si="2"/>
        <v>3.6299999999999955</v>
      </c>
      <c r="R48" s="68">
        <f t="shared" si="1"/>
        <v>0.9399999999999977</v>
      </c>
      <c r="S48" s="69"/>
      <c r="T48" s="69"/>
      <c r="U48" s="68">
        <v>324</v>
      </c>
      <c r="V48" s="68">
        <v>3.87</v>
      </c>
      <c r="AS48" s="52"/>
      <c r="AT48" s="53"/>
    </row>
    <row r="49" spans="1:46" ht="18" customHeight="1">
      <c r="A49" s="70">
        <v>2504</v>
      </c>
      <c r="B49" s="71">
        <v>304.55</v>
      </c>
      <c r="C49" s="72">
        <v>386</v>
      </c>
      <c r="D49" s="73">
        <v>34570</v>
      </c>
      <c r="E49" s="71">
        <v>304.51</v>
      </c>
      <c r="F49" s="72">
        <v>379</v>
      </c>
      <c r="G49" s="73">
        <v>34570</v>
      </c>
      <c r="H49" s="71">
        <v>301.46</v>
      </c>
      <c r="I49" s="72">
        <v>5.72</v>
      </c>
      <c r="J49" s="73">
        <v>34436</v>
      </c>
      <c r="K49" s="71">
        <v>301.47</v>
      </c>
      <c r="L49" s="72">
        <v>6.09</v>
      </c>
      <c r="M49" s="73">
        <v>34440</v>
      </c>
      <c r="N49" s="71">
        <v>2037</v>
      </c>
      <c r="O49" s="74">
        <v>64.5926589</v>
      </c>
      <c r="P49" s="89"/>
      <c r="Q49" s="68">
        <f t="shared" si="2"/>
        <v>4.050000000000011</v>
      </c>
      <c r="R49" s="68">
        <f t="shared" si="1"/>
        <v>0.9599999999999795</v>
      </c>
      <c r="S49" s="69"/>
      <c r="T49" s="69"/>
      <c r="U49" s="68">
        <v>386</v>
      </c>
      <c r="V49" s="68">
        <v>5.72</v>
      </c>
      <c r="AS49" s="52"/>
      <c r="AT49" s="53"/>
    </row>
    <row r="50" spans="1:46" s="6" customFormat="1" ht="18" customHeight="1">
      <c r="A50" s="70">
        <v>2505</v>
      </c>
      <c r="B50" s="71">
        <v>303.84</v>
      </c>
      <c r="C50" s="72">
        <v>270</v>
      </c>
      <c r="D50" s="73">
        <v>34557</v>
      </c>
      <c r="E50" s="71">
        <v>303.76</v>
      </c>
      <c r="F50" s="72">
        <v>257</v>
      </c>
      <c r="G50" s="73">
        <v>34557</v>
      </c>
      <c r="H50" s="71">
        <v>301.37</v>
      </c>
      <c r="I50" s="72">
        <v>6.09</v>
      </c>
      <c r="J50" s="73">
        <v>34421</v>
      </c>
      <c r="K50" s="71">
        <v>301.37</v>
      </c>
      <c r="L50" s="72">
        <v>6.09</v>
      </c>
      <c r="M50" s="73">
        <v>34424</v>
      </c>
      <c r="N50" s="71" t="s">
        <v>19</v>
      </c>
      <c r="O50" s="74" t="s">
        <v>19</v>
      </c>
      <c r="P50" s="90"/>
      <c r="Q50" s="68">
        <f t="shared" si="2"/>
        <v>3.339999999999975</v>
      </c>
      <c r="R50" s="68">
        <f t="shared" si="1"/>
        <v>0.8700000000000045</v>
      </c>
      <c r="S50" s="68"/>
      <c r="T50" s="68"/>
      <c r="U50" s="68">
        <v>270</v>
      </c>
      <c r="V50" s="68">
        <v>6.09</v>
      </c>
      <c r="AS50" s="52"/>
      <c r="AT50" s="53"/>
    </row>
    <row r="51" spans="1:46" ht="18" customHeight="1">
      <c r="A51" s="70">
        <v>2506</v>
      </c>
      <c r="B51" s="71">
        <v>304.65</v>
      </c>
      <c r="C51" s="72">
        <v>422</v>
      </c>
      <c r="D51" s="73">
        <v>34637</v>
      </c>
      <c r="E51" s="71">
        <v>304.65</v>
      </c>
      <c r="F51" s="72">
        <v>422</v>
      </c>
      <c r="G51" s="73">
        <v>34637</v>
      </c>
      <c r="H51" s="71">
        <v>301.34</v>
      </c>
      <c r="I51" s="72">
        <v>4.98</v>
      </c>
      <c r="J51" s="73">
        <v>34472</v>
      </c>
      <c r="K51" s="71">
        <v>301.34</v>
      </c>
      <c r="L51" s="72">
        <v>4.98</v>
      </c>
      <c r="M51" s="73">
        <v>34472</v>
      </c>
      <c r="N51" s="71">
        <v>1967</v>
      </c>
      <c r="O51" s="74">
        <v>62.372979900000004</v>
      </c>
      <c r="P51" s="91"/>
      <c r="Q51" s="68">
        <f t="shared" si="2"/>
        <v>4.149999999999977</v>
      </c>
      <c r="R51" s="68">
        <f t="shared" si="1"/>
        <v>0.839999999999975</v>
      </c>
      <c r="S51" s="69"/>
      <c r="T51" s="69"/>
      <c r="U51" s="68">
        <v>422</v>
      </c>
      <c r="V51" s="68">
        <v>4.98</v>
      </c>
      <c r="AS51" s="52"/>
      <c r="AT51" s="53"/>
    </row>
    <row r="52" spans="1:46" ht="18" customHeight="1">
      <c r="A52" s="70">
        <v>2507</v>
      </c>
      <c r="B52" s="71">
        <v>304.17</v>
      </c>
      <c r="C52" s="72">
        <v>338</v>
      </c>
      <c r="D52" s="73">
        <v>34613</v>
      </c>
      <c r="E52" s="71">
        <v>304.16</v>
      </c>
      <c r="F52" s="72">
        <v>336</v>
      </c>
      <c r="G52" s="73">
        <v>34613</v>
      </c>
      <c r="H52" s="71">
        <v>301.38</v>
      </c>
      <c r="I52" s="72">
        <v>6.46</v>
      </c>
      <c r="J52" s="73">
        <v>34441</v>
      </c>
      <c r="K52" s="71">
        <v>301.38</v>
      </c>
      <c r="L52" s="72">
        <v>6.46</v>
      </c>
      <c r="M52" s="73">
        <v>34439</v>
      </c>
      <c r="N52" s="71">
        <v>2014.7</v>
      </c>
      <c r="O52" s="74">
        <v>63.88553259</v>
      </c>
      <c r="P52" s="66"/>
      <c r="Q52" s="68">
        <f t="shared" si="2"/>
        <v>3.670000000000016</v>
      </c>
      <c r="R52" s="68">
        <f t="shared" si="1"/>
        <v>0.8799999999999955</v>
      </c>
      <c r="S52" s="68"/>
      <c r="T52" s="68"/>
      <c r="U52" s="68">
        <v>338</v>
      </c>
      <c r="V52" s="68">
        <v>6.46</v>
      </c>
      <c r="AS52" s="52"/>
      <c r="AT52" s="53"/>
    </row>
    <row r="53" spans="1:46" ht="18" customHeight="1">
      <c r="A53" s="70">
        <v>2508</v>
      </c>
      <c r="B53" s="71">
        <v>304.76</v>
      </c>
      <c r="C53" s="72">
        <v>437</v>
      </c>
      <c r="D53" s="73">
        <v>34637</v>
      </c>
      <c r="E53" s="71">
        <v>304.76</v>
      </c>
      <c r="F53" s="72">
        <v>437</v>
      </c>
      <c r="G53" s="73">
        <v>34636</v>
      </c>
      <c r="H53" s="71">
        <v>301.25</v>
      </c>
      <c r="I53" s="72">
        <v>5.35</v>
      </c>
      <c r="J53" s="73">
        <v>34421</v>
      </c>
      <c r="K53" s="71">
        <v>301.25</v>
      </c>
      <c r="L53" s="72">
        <v>5.35</v>
      </c>
      <c r="M53" s="73">
        <v>34421</v>
      </c>
      <c r="N53" s="71">
        <v>1759.1</v>
      </c>
      <c r="O53" s="74">
        <v>55.78053327000001</v>
      </c>
      <c r="P53" s="66"/>
      <c r="Q53" s="68">
        <f t="shared" si="2"/>
        <v>4.259999999999991</v>
      </c>
      <c r="R53" s="68">
        <f t="shared" si="1"/>
        <v>0.75</v>
      </c>
      <c r="S53" s="68"/>
      <c r="T53" s="68"/>
      <c r="U53" s="68">
        <v>437</v>
      </c>
      <c r="V53" s="68">
        <v>5.35</v>
      </c>
      <c r="AS53" s="52"/>
      <c r="AT53" s="53"/>
    </row>
    <row r="54" spans="1:46" ht="18" customHeight="1">
      <c r="A54" s="70">
        <v>2509</v>
      </c>
      <c r="B54" s="71">
        <v>304</v>
      </c>
      <c r="C54" s="72">
        <v>339</v>
      </c>
      <c r="D54" s="73">
        <v>34597</v>
      </c>
      <c r="E54" s="71">
        <v>303.92</v>
      </c>
      <c r="F54" s="72">
        <v>326</v>
      </c>
      <c r="G54" s="73">
        <v>34638</v>
      </c>
      <c r="H54" s="71">
        <v>301.24</v>
      </c>
      <c r="I54" s="72">
        <v>4.98</v>
      </c>
      <c r="J54" s="73">
        <v>37346</v>
      </c>
      <c r="K54" s="71">
        <v>301.21</v>
      </c>
      <c r="L54" s="72">
        <v>6.95</v>
      </c>
      <c r="M54" s="73">
        <v>34419</v>
      </c>
      <c r="N54" s="71">
        <v>1499.8</v>
      </c>
      <c r="O54" s="74">
        <v>47.558208060000005</v>
      </c>
      <c r="P54" s="66"/>
      <c r="Q54" s="68">
        <f t="shared" si="2"/>
        <v>3.5</v>
      </c>
      <c r="R54" s="68">
        <f t="shared" si="1"/>
        <v>0.7400000000000091</v>
      </c>
      <c r="S54" s="68"/>
      <c r="T54" s="68"/>
      <c r="U54" s="68">
        <v>339</v>
      </c>
      <c r="V54" s="68">
        <v>4.98</v>
      </c>
      <c r="AS54" s="52"/>
      <c r="AT54" s="53"/>
    </row>
    <row r="55" spans="1:46" ht="18" customHeight="1">
      <c r="A55" s="70">
        <v>2510</v>
      </c>
      <c r="B55" s="71">
        <v>304.63</v>
      </c>
      <c r="C55" s="72">
        <v>485</v>
      </c>
      <c r="D55" s="73">
        <v>34604</v>
      </c>
      <c r="E55" s="71">
        <v>304.62</v>
      </c>
      <c r="F55" s="72">
        <v>482</v>
      </c>
      <c r="G55" s="73">
        <v>34604</v>
      </c>
      <c r="H55" s="71">
        <v>301.2</v>
      </c>
      <c r="I55" s="72">
        <v>6.5</v>
      </c>
      <c r="J55" s="73" t="s">
        <v>20</v>
      </c>
      <c r="K55" s="71">
        <v>301.13</v>
      </c>
      <c r="L55" s="72">
        <v>4.05</v>
      </c>
      <c r="M55" s="73">
        <v>34423</v>
      </c>
      <c r="N55" s="71">
        <v>1784.3</v>
      </c>
      <c r="O55" s="74">
        <v>56.579617709999994</v>
      </c>
      <c r="P55" s="66"/>
      <c r="Q55" s="68">
        <f t="shared" si="2"/>
        <v>4.1299999999999955</v>
      </c>
      <c r="R55" s="68">
        <f t="shared" si="1"/>
        <v>0.6999999999999886</v>
      </c>
      <c r="S55" s="68"/>
      <c r="T55" s="68"/>
      <c r="U55" s="68">
        <v>485</v>
      </c>
      <c r="V55" s="68">
        <v>6.5</v>
      </c>
      <c r="AS55" s="52"/>
      <c r="AT55" s="53"/>
    </row>
    <row r="56" spans="1:46" ht="18" customHeight="1">
      <c r="A56" s="70">
        <v>2511</v>
      </c>
      <c r="B56" s="71">
        <v>303.88</v>
      </c>
      <c r="C56" s="72">
        <v>316</v>
      </c>
      <c r="D56" s="73">
        <v>34563</v>
      </c>
      <c r="E56" s="71">
        <v>303.87</v>
      </c>
      <c r="F56" s="72">
        <v>315</v>
      </c>
      <c r="G56" s="73">
        <v>34563</v>
      </c>
      <c r="H56" s="71" t="s">
        <v>19</v>
      </c>
      <c r="I56" s="72" t="s">
        <v>19</v>
      </c>
      <c r="J56" s="73" t="s">
        <v>19</v>
      </c>
      <c r="K56" s="71">
        <v>300.99</v>
      </c>
      <c r="L56" s="72">
        <v>3.72</v>
      </c>
      <c r="M56" s="73">
        <v>34424</v>
      </c>
      <c r="N56" s="71">
        <v>1448.2</v>
      </c>
      <c r="O56" s="74">
        <v>45.92198754000001</v>
      </c>
      <c r="P56" s="66"/>
      <c r="Q56" s="68">
        <f t="shared" si="2"/>
        <v>3.3799999999999955</v>
      </c>
      <c r="R56" s="68" t="e">
        <f t="shared" si="1"/>
        <v>#VALUE!</v>
      </c>
      <c r="S56" s="68"/>
      <c r="T56" s="68"/>
      <c r="U56" s="68">
        <v>316</v>
      </c>
      <c r="V56" s="68" t="s">
        <v>19</v>
      </c>
      <c r="AS56" s="52"/>
      <c r="AT56" s="53"/>
    </row>
    <row r="57" spans="1:46" ht="18" customHeight="1">
      <c r="A57" s="70">
        <v>2512</v>
      </c>
      <c r="B57" s="71">
        <v>304.56</v>
      </c>
      <c r="C57" s="72">
        <v>452</v>
      </c>
      <c r="D57" s="73">
        <v>34566</v>
      </c>
      <c r="E57" s="71">
        <v>304.51</v>
      </c>
      <c r="F57" s="72">
        <v>444</v>
      </c>
      <c r="G57" s="73">
        <v>34567</v>
      </c>
      <c r="H57" s="71">
        <v>300.8</v>
      </c>
      <c r="I57" s="72">
        <v>1</v>
      </c>
      <c r="J57" s="73">
        <v>37319</v>
      </c>
      <c r="K57" s="71">
        <v>300.73</v>
      </c>
      <c r="L57" s="72">
        <v>3.76</v>
      </c>
      <c r="M57" s="73">
        <v>34414</v>
      </c>
      <c r="N57" s="71">
        <v>1761.63</v>
      </c>
      <c r="O57" s="74">
        <v>55.860758811000004</v>
      </c>
      <c r="P57" s="66"/>
      <c r="Q57" s="68">
        <f t="shared" si="2"/>
        <v>4.060000000000002</v>
      </c>
      <c r="R57" s="68">
        <f t="shared" si="1"/>
        <v>0.30000000000001137</v>
      </c>
      <c r="S57" s="68"/>
      <c r="T57" s="68"/>
      <c r="U57" s="68">
        <v>452</v>
      </c>
      <c r="V57" s="68">
        <v>1</v>
      </c>
      <c r="AS57" s="52"/>
      <c r="AT57" s="53"/>
    </row>
    <row r="58" spans="1:46" ht="18" customHeight="1">
      <c r="A58" s="70">
        <v>2513</v>
      </c>
      <c r="B58" s="71">
        <v>304.37</v>
      </c>
      <c r="C58" s="72">
        <v>494</v>
      </c>
      <c r="D58" s="73">
        <v>34591</v>
      </c>
      <c r="E58" s="71">
        <v>304.31</v>
      </c>
      <c r="F58" s="72">
        <v>484</v>
      </c>
      <c r="G58" s="73">
        <v>34591</v>
      </c>
      <c r="H58" s="71">
        <v>300.68</v>
      </c>
      <c r="I58" s="72">
        <v>4.4</v>
      </c>
      <c r="J58" s="73">
        <v>34424</v>
      </c>
      <c r="K58" s="71">
        <v>300.68</v>
      </c>
      <c r="L58" s="72">
        <v>4.4</v>
      </c>
      <c r="M58" s="73">
        <v>34424</v>
      </c>
      <c r="N58" s="71">
        <v>3455.9</v>
      </c>
      <c r="O58" s="74">
        <v>109.58555223</v>
      </c>
      <c r="P58" s="75"/>
      <c r="Q58" s="68">
        <f t="shared" si="2"/>
        <v>3.8700000000000045</v>
      </c>
      <c r="R58" s="68">
        <f t="shared" si="1"/>
        <v>0.18000000000000682</v>
      </c>
      <c r="S58" s="68"/>
      <c r="T58" s="68"/>
      <c r="U58" s="68">
        <v>494</v>
      </c>
      <c r="V58" s="68">
        <v>4.4</v>
      </c>
      <c r="AS58" s="52"/>
      <c r="AT58" s="53"/>
    </row>
    <row r="59" spans="1:46" ht="18" customHeight="1">
      <c r="A59" s="70">
        <v>2514</v>
      </c>
      <c r="B59" s="71">
        <v>304.46</v>
      </c>
      <c r="C59" s="72">
        <v>582</v>
      </c>
      <c r="D59" s="73">
        <v>34576</v>
      </c>
      <c r="E59" s="71">
        <v>304.46</v>
      </c>
      <c r="F59" s="72">
        <v>582</v>
      </c>
      <c r="G59" s="73">
        <v>34576</v>
      </c>
      <c r="H59" s="71">
        <v>300.63</v>
      </c>
      <c r="I59" s="72">
        <v>2.9</v>
      </c>
      <c r="J59" s="73">
        <v>34429</v>
      </c>
      <c r="K59" s="71">
        <v>300.63</v>
      </c>
      <c r="L59" s="72">
        <v>2.9</v>
      </c>
      <c r="M59" s="73">
        <v>34429</v>
      </c>
      <c r="N59" s="71">
        <v>3832.6</v>
      </c>
      <c r="O59" s="74">
        <v>121.53059622</v>
      </c>
      <c r="P59" s="66"/>
      <c r="Q59" s="68">
        <f t="shared" si="2"/>
        <v>3.9599999999999795</v>
      </c>
      <c r="R59" s="68">
        <f t="shared" si="1"/>
        <v>0.12999999999999545</v>
      </c>
      <c r="S59" s="68"/>
      <c r="T59" s="68"/>
      <c r="U59" s="68">
        <v>582</v>
      </c>
      <c r="V59" s="68">
        <v>2.9</v>
      </c>
      <c r="AS59" s="52"/>
      <c r="AT59" s="53"/>
    </row>
    <row r="60" spans="1:46" ht="18" customHeight="1">
      <c r="A60" s="70">
        <v>2515</v>
      </c>
      <c r="B60" s="71">
        <v>303.59</v>
      </c>
      <c r="C60" s="72">
        <v>425</v>
      </c>
      <c r="D60" s="73">
        <v>34573</v>
      </c>
      <c r="E60" s="71">
        <v>303.51</v>
      </c>
      <c r="F60" s="72">
        <v>408</v>
      </c>
      <c r="G60" s="73">
        <v>34573</v>
      </c>
      <c r="H60" s="71">
        <v>300.74</v>
      </c>
      <c r="I60" s="72">
        <v>5.4</v>
      </c>
      <c r="J60" s="73">
        <v>34471</v>
      </c>
      <c r="K60" s="71">
        <v>300.75</v>
      </c>
      <c r="L60" s="72">
        <v>5.5</v>
      </c>
      <c r="M60" s="73">
        <v>34513</v>
      </c>
      <c r="N60" s="71">
        <v>1975.7</v>
      </c>
      <c r="O60" s="74">
        <v>62.64885429</v>
      </c>
      <c r="P60" s="66"/>
      <c r="Q60" s="68">
        <f t="shared" si="2"/>
        <v>3.089999999999975</v>
      </c>
      <c r="R60" s="68">
        <f t="shared" si="1"/>
        <v>0.2400000000000091</v>
      </c>
      <c r="S60" s="68"/>
      <c r="T60" s="68"/>
      <c r="U60" s="68">
        <v>425</v>
      </c>
      <c r="V60" s="68">
        <v>5.4</v>
      </c>
      <c r="AS60" s="52"/>
      <c r="AT60" s="53"/>
    </row>
    <row r="61" spans="1:46" ht="18" customHeight="1">
      <c r="A61" s="70">
        <v>2516</v>
      </c>
      <c r="B61" s="71">
        <v>304.67</v>
      </c>
      <c r="C61" s="72">
        <v>726</v>
      </c>
      <c r="D61" s="73">
        <v>34571</v>
      </c>
      <c r="E61" s="71">
        <v>304.65</v>
      </c>
      <c r="F61" s="72">
        <v>716</v>
      </c>
      <c r="G61" s="73">
        <v>34571</v>
      </c>
      <c r="H61" s="71">
        <v>300.83</v>
      </c>
      <c r="I61" s="72">
        <v>0.3</v>
      </c>
      <c r="J61" s="73">
        <v>34454</v>
      </c>
      <c r="K61" s="71">
        <v>300.83</v>
      </c>
      <c r="L61" s="72">
        <v>0.3</v>
      </c>
      <c r="M61" s="73">
        <v>34454</v>
      </c>
      <c r="N61" s="71">
        <v>4253.88</v>
      </c>
      <c r="O61" s="74">
        <v>134.889258636</v>
      </c>
      <c r="P61" s="66"/>
      <c r="Q61" s="68">
        <f t="shared" si="2"/>
        <v>4.170000000000016</v>
      </c>
      <c r="R61" s="68">
        <f t="shared" si="1"/>
        <v>0.3299999999999841</v>
      </c>
      <c r="S61" s="68"/>
      <c r="T61" s="68"/>
      <c r="U61" s="68">
        <v>726</v>
      </c>
      <c r="V61" s="68">
        <v>0.3</v>
      </c>
      <c r="AS61" s="52"/>
      <c r="AT61" s="53"/>
    </row>
    <row r="62" spans="1:46" ht="18" customHeight="1">
      <c r="A62" s="70">
        <v>2517</v>
      </c>
      <c r="B62" s="71">
        <v>304.1</v>
      </c>
      <c r="C62" s="72">
        <v>590</v>
      </c>
      <c r="D62" s="73">
        <v>34566</v>
      </c>
      <c r="E62" s="71">
        <v>303.84</v>
      </c>
      <c r="F62" s="72">
        <v>524</v>
      </c>
      <c r="G62" s="73">
        <v>34566</v>
      </c>
      <c r="H62" s="71">
        <v>301.07</v>
      </c>
      <c r="I62" s="72">
        <v>0</v>
      </c>
      <c r="J62" s="73">
        <v>34424</v>
      </c>
      <c r="K62" s="71">
        <v>301.08</v>
      </c>
      <c r="L62" s="72">
        <v>0</v>
      </c>
      <c r="M62" s="73">
        <v>34424</v>
      </c>
      <c r="N62" s="71">
        <v>2350.7</v>
      </c>
      <c r="O62" s="74">
        <v>74.53999179000002</v>
      </c>
      <c r="P62" s="66"/>
      <c r="Q62" s="68">
        <f t="shared" si="2"/>
        <v>3.6000000000000227</v>
      </c>
      <c r="R62" s="68">
        <f t="shared" si="1"/>
        <v>0.5699999999999932</v>
      </c>
      <c r="S62" s="68"/>
      <c r="T62" s="68"/>
      <c r="U62" s="68">
        <v>590</v>
      </c>
      <c r="V62" s="68">
        <v>0</v>
      </c>
      <c r="AS62" s="52"/>
      <c r="AT62" s="53"/>
    </row>
    <row r="63" spans="1:46" ht="18" customHeight="1">
      <c r="A63" s="70">
        <v>2518</v>
      </c>
      <c r="B63" s="71">
        <v>304.72</v>
      </c>
      <c r="C63" s="72">
        <v>699</v>
      </c>
      <c r="D63" s="73">
        <v>34600</v>
      </c>
      <c r="E63" s="71">
        <v>304.64</v>
      </c>
      <c r="F63" s="72">
        <v>679</v>
      </c>
      <c r="G63" s="73">
        <v>34601</v>
      </c>
      <c r="H63" s="71">
        <v>300.99</v>
      </c>
      <c r="I63" s="72">
        <v>1.85</v>
      </c>
      <c r="J63" s="73">
        <v>34437</v>
      </c>
      <c r="K63" s="71">
        <v>301</v>
      </c>
      <c r="L63" s="72">
        <v>2</v>
      </c>
      <c r="M63" s="73">
        <v>34444</v>
      </c>
      <c r="N63" s="71">
        <v>3720.5049999999997</v>
      </c>
      <c r="O63" s="74">
        <v>117.97609739849999</v>
      </c>
      <c r="P63" s="66"/>
      <c r="Q63" s="68">
        <f t="shared" si="2"/>
        <v>4.220000000000027</v>
      </c>
      <c r="R63" s="68">
        <f t="shared" si="1"/>
        <v>0.4900000000000091</v>
      </c>
      <c r="S63" s="68"/>
      <c r="T63" s="68"/>
      <c r="U63" s="68">
        <v>699</v>
      </c>
      <c r="V63" s="68">
        <v>1.85</v>
      </c>
      <c r="AS63" s="52"/>
      <c r="AT63" s="53"/>
    </row>
    <row r="64" spans="1:46" ht="18" customHeight="1">
      <c r="A64" s="70">
        <v>2519</v>
      </c>
      <c r="B64" s="71">
        <v>303.96</v>
      </c>
      <c r="C64" s="72">
        <v>505</v>
      </c>
      <c r="D64" s="73">
        <v>34606</v>
      </c>
      <c r="E64" s="71">
        <v>303.79</v>
      </c>
      <c r="F64" s="72">
        <v>473</v>
      </c>
      <c r="G64" s="73">
        <v>34606</v>
      </c>
      <c r="H64" s="71">
        <v>300.9</v>
      </c>
      <c r="I64" s="72">
        <v>0</v>
      </c>
      <c r="J64" s="73">
        <v>34418</v>
      </c>
      <c r="K64" s="71">
        <v>300.91</v>
      </c>
      <c r="L64" s="72">
        <v>0.15</v>
      </c>
      <c r="M64" s="73">
        <v>34529</v>
      </c>
      <c r="N64" s="71">
        <v>1622.033</v>
      </c>
      <c r="O64" s="74">
        <v>51.4341798201</v>
      </c>
      <c r="P64" s="66"/>
      <c r="Q64" s="68">
        <f t="shared" si="2"/>
        <v>3.4599999999999795</v>
      </c>
      <c r="R64" s="68">
        <f t="shared" si="1"/>
        <v>0.39999999999997726</v>
      </c>
      <c r="S64" s="68"/>
      <c r="T64" s="68"/>
      <c r="U64" s="68">
        <v>505</v>
      </c>
      <c r="V64" s="68">
        <v>0</v>
      </c>
      <c r="AS64" s="52"/>
      <c r="AT64" s="53"/>
    </row>
    <row r="65" spans="1:46" ht="18" customHeight="1">
      <c r="A65" s="70">
        <v>2520</v>
      </c>
      <c r="B65" s="71">
        <v>304.5</v>
      </c>
      <c r="C65" s="72">
        <v>662</v>
      </c>
      <c r="D65" s="73">
        <v>34601</v>
      </c>
      <c r="E65" s="71">
        <v>304.43</v>
      </c>
      <c r="F65" s="72">
        <v>640</v>
      </c>
      <c r="G65" s="73">
        <v>34601</v>
      </c>
      <c r="H65" s="71">
        <v>300.87</v>
      </c>
      <c r="I65" s="72">
        <v>0</v>
      </c>
      <c r="J65" s="73">
        <v>34424</v>
      </c>
      <c r="K65" s="71">
        <v>300.87</v>
      </c>
      <c r="L65" s="72">
        <v>0</v>
      </c>
      <c r="M65" s="73">
        <v>34420</v>
      </c>
      <c r="N65" s="71">
        <v>1925.639</v>
      </c>
      <c r="O65" s="74">
        <v>61.061434998299994</v>
      </c>
      <c r="P65" s="66"/>
      <c r="Q65" s="68">
        <f t="shared" si="2"/>
        <v>4</v>
      </c>
      <c r="R65" s="68">
        <f t="shared" si="1"/>
        <v>0.37000000000000455</v>
      </c>
      <c r="S65" s="68"/>
      <c r="T65" s="68"/>
      <c r="U65" s="68">
        <v>662</v>
      </c>
      <c r="V65" s="68">
        <v>0</v>
      </c>
      <c r="AS65" s="52"/>
      <c r="AT65" s="53"/>
    </row>
    <row r="66" spans="1:46" ht="18" customHeight="1">
      <c r="A66" s="70">
        <v>2521</v>
      </c>
      <c r="B66" s="71">
        <v>304.48</v>
      </c>
      <c r="C66" s="72">
        <v>569</v>
      </c>
      <c r="D66" s="73">
        <v>34520</v>
      </c>
      <c r="E66" s="71">
        <v>304.38</v>
      </c>
      <c r="F66" s="72">
        <v>552</v>
      </c>
      <c r="G66" s="73">
        <v>34520</v>
      </c>
      <c r="H66" s="71">
        <v>300.86</v>
      </c>
      <c r="I66" s="72">
        <v>0</v>
      </c>
      <c r="J66" s="73">
        <v>34459</v>
      </c>
      <c r="K66" s="71">
        <v>300.87</v>
      </c>
      <c r="L66" s="72">
        <v>0</v>
      </c>
      <c r="M66" s="73">
        <v>34459</v>
      </c>
      <c r="N66" s="71">
        <v>2801.645</v>
      </c>
      <c r="O66" s="74">
        <v>88.8393224565</v>
      </c>
      <c r="P66" s="66"/>
      <c r="Q66" s="68">
        <f t="shared" si="2"/>
        <v>3.980000000000018</v>
      </c>
      <c r="R66" s="68">
        <f t="shared" si="1"/>
        <v>0.36000000000001364</v>
      </c>
      <c r="S66" s="68"/>
      <c r="T66" s="68"/>
      <c r="U66" s="68">
        <v>569</v>
      </c>
      <c r="V66" s="68">
        <v>0</v>
      </c>
      <c r="AS66" s="52"/>
      <c r="AT66" s="53"/>
    </row>
    <row r="67" spans="1:46" ht="18" customHeight="1">
      <c r="A67" s="70">
        <v>2522</v>
      </c>
      <c r="B67" s="71">
        <v>303.82</v>
      </c>
      <c r="C67" s="72">
        <v>461</v>
      </c>
      <c r="D67" s="73">
        <v>34618</v>
      </c>
      <c r="E67" s="71">
        <v>303.74</v>
      </c>
      <c r="F67" s="72">
        <v>445</v>
      </c>
      <c r="G67" s="73">
        <v>34618</v>
      </c>
      <c r="H67" s="71">
        <v>300.81</v>
      </c>
      <c r="I67" s="72">
        <v>0.2</v>
      </c>
      <c r="J67" s="73">
        <v>34451</v>
      </c>
      <c r="K67" s="71">
        <v>300.81</v>
      </c>
      <c r="L67" s="72">
        <v>0.2</v>
      </c>
      <c r="M67" s="73">
        <v>34451</v>
      </c>
      <c r="N67" s="71">
        <v>1080.4779999999998</v>
      </c>
      <c r="O67" s="74">
        <v>34.2616332366</v>
      </c>
      <c r="P67" s="66"/>
      <c r="Q67" s="68">
        <f t="shared" si="2"/>
        <v>3.319999999999993</v>
      </c>
      <c r="R67" s="68">
        <f t="shared" si="1"/>
        <v>0.3100000000000023</v>
      </c>
      <c r="S67" s="68"/>
      <c r="T67" s="68"/>
      <c r="U67" s="68">
        <v>461</v>
      </c>
      <c r="V67" s="68">
        <v>0.2</v>
      </c>
      <c r="AS67" s="52"/>
      <c r="AT67" s="53"/>
    </row>
    <row r="68" spans="1:46" ht="18" customHeight="1">
      <c r="A68" s="70">
        <v>2523</v>
      </c>
      <c r="B68" s="71">
        <v>304.05</v>
      </c>
      <c r="C68" s="72">
        <v>474</v>
      </c>
      <c r="D68" s="73">
        <v>34581</v>
      </c>
      <c r="E68" s="71">
        <v>304.03</v>
      </c>
      <c r="F68" s="72">
        <v>471</v>
      </c>
      <c r="G68" s="73">
        <v>34581</v>
      </c>
      <c r="H68" s="71">
        <v>300.57</v>
      </c>
      <c r="I68" s="72">
        <v>0</v>
      </c>
      <c r="J68" s="73">
        <v>34474</v>
      </c>
      <c r="K68" s="71">
        <v>300.57</v>
      </c>
      <c r="L68" s="72">
        <v>0</v>
      </c>
      <c r="M68" s="73">
        <v>34474</v>
      </c>
      <c r="N68" s="71">
        <v>1684.8239999999998</v>
      </c>
      <c r="O68" s="74">
        <v>53.42526359279999</v>
      </c>
      <c r="P68" s="66"/>
      <c r="Q68" s="68">
        <f t="shared" si="2"/>
        <v>3.5500000000000114</v>
      </c>
      <c r="R68" s="68">
        <f t="shared" si="1"/>
        <v>0.06999999999999318</v>
      </c>
      <c r="S68" s="68"/>
      <c r="T68" s="68"/>
      <c r="U68" s="68">
        <v>474</v>
      </c>
      <c r="V68" s="68">
        <v>0</v>
      </c>
      <c r="AS68" s="52"/>
      <c r="AT68" s="53"/>
    </row>
    <row r="69" spans="1:46" ht="18" customHeight="1">
      <c r="A69" s="70">
        <v>2524</v>
      </c>
      <c r="B69" s="71">
        <v>304.48</v>
      </c>
      <c r="C69" s="72">
        <v>478</v>
      </c>
      <c r="D69" s="73">
        <v>34586</v>
      </c>
      <c r="E69" s="71">
        <v>304.35</v>
      </c>
      <c r="F69" s="72">
        <v>455</v>
      </c>
      <c r="G69" s="73">
        <v>34586</v>
      </c>
      <c r="H69" s="71">
        <v>300.83</v>
      </c>
      <c r="I69" s="93">
        <v>0.84</v>
      </c>
      <c r="J69" s="73">
        <v>37365</v>
      </c>
      <c r="K69" s="71">
        <v>300.45</v>
      </c>
      <c r="L69" s="72">
        <v>0</v>
      </c>
      <c r="M69" s="73">
        <v>34433</v>
      </c>
      <c r="N69" s="71">
        <v>2305.7019999999998</v>
      </c>
      <c r="O69" s="74">
        <v>73.1131187094</v>
      </c>
      <c r="P69" s="66"/>
      <c r="Q69" s="68">
        <f t="shared" si="2"/>
        <v>3.980000000000018</v>
      </c>
      <c r="R69" s="68">
        <f t="shared" si="1"/>
        <v>0.3299999999999841</v>
      </c>
      <c r="S69" s="68"/>
      <c r="T69" s="68"/>
      <c r="U69" s="68">
        <v>478</v>
      </c>
      <c r="V69" s="68">
        <v>0.84</v>
      </c>
      <c r="AS69" s="52"/>
      <c r="AT69" s="53"/>
    </row>
    <row r="70" spans="1:46" ht="18" customHeight="1">
      <c r="A70" s="70">
        <v>2525</v>
      </c>
      <c r="B70" s="71">
        <v>303.44</v>
      </c>
      <c r="C70" s="72">
        <v>238</v>
      </c>
      <c r="D70" s="73">
        <v>34606</v>
      </c>
      <c r="E70" s="71">
        <v>303.4</v>
      </c>
      <c r="F70" s="72">
        <v>232</v>
      </c>
      <c r="G70" s="73">
        <v>34606</v>
      </c>
      <c r="H70" s="71">
        <v>300.95</v>
      </c>
      <c r="I70" s="72">
        <v>0.75</v>
      </c>
      <c r="J70" s="73">
        <v>34424</v>
      </c>
      <c r="K70" s="71">
        <v>300.96</v>
      </c>
      <c r="L70" s="72">
        <v>0.8</v>
      </c>
      <c r="M70" s="73">
        <v>34424</v>
      </c>
      <c r="N70" s="71">
        <v>1081.209</v>
      </c>
      <c r="O70" s="74">
        <v>34.284813027300004</v>
      </c>
      <c r="P70" s="66"/>
      <c r="Q70" s="68">
        <f t="shared" si="2"/>
        <v>2.9399999999999977</v>
      </c>
      <c r="R70" s="68">
        <f t="shared" si="1"/>
        <v>0.44999999999998863</v>
      </c>
      <c r="S70" s="68"/>
      <c r="T70" s="68"/>
      <c r="U70" s="68">
        <v>238</v>
      </c>
      <c r="V70" s="68">
        <v>0.75</v>
      </c>
      <c r="AS70" s="52"/>
      <c r="AT70" s="53"/>
    </row>
    <row r="71" spans="1:46" ht="18" customHeight="1">
      <c r="A71" s="70">
        <v>2526</v>
      </c>
      <c r="B71" s="71">
        <v>304.65</v>
      </c>
      <c r="C71" s="72">
        <v>406</v>
      </c>
      <c r="D71" s="73">
        <v>34652</v>
      </c>
      <c r="E71" s="71">
        <v>304.63</v>
      </c>
      <c r="F71" s="72">
        <v>402</v>
      </c>
      <c r="G71" s="73">
        <v>34652</v>
      </c>
      <c r="H71" s="71">
        <v>300.78</v>
      </c>
      <c r="I71" s="72">
        <v>0.4</v>
      </c>
      <c r="J71" s="73">
        <v>34450</v>
      </c>
      <c r="K71" s="71">
        <v>300.78</v>
      </c>
      <c r="L71" s="72">
        <v>0.4</v>
      </c>
      <c r="M71" s="73">
        <v>34450</v>
      </c>
      <c r="N71" s="71">
        <v>1248.398</v>
      </c>
      <c r="O71" s="74">
        <v>39.5863260606</v>
      </c>
      <c r="P71" s="66"/>
      <c r="Q71" s="68">
        <f t="shared" si="2"/>
        <v>4.149999999999977</v>
      </c>
      <c r="R71" s="68">
        <f t="shared" si="1"/>
        <v>0.2799999999999727</v>
      </c>
      <c r="S71" s="68"/>
      <c r="T71" s="68"/>
      <c r="U71" s="68">
        <v>406</v>
      </c>
      <c r="V71" s="68">
        <v>0.4</v>
      </c>
      <c r="AS71" s="52"/>
      <c r="AT71" s="53"/>
    </row>
    <row r="72" spans="1:46" ht="18" customHeight="1">
      <c r="A72" s="70">
        <v>2527</v>
      </c>
      <c r="B72" s="71">
        <v>303.72</v>
      </c>
      <c r="C72" s="72">
        <v>313.4</v>
      </c>
      <c r="D72" s="73">
        <v>34583</v>
      </c>
      <c r="E72" s="71">
        <v>303.63</v>
      </c>
      <c r="F72" s="72">
        <v>298.1</v>
      </c>
      <c r="G72" s="73">
        <v>34583</v>
      </c>
      <c r="H72" s="71">
        <v>300.95</v>
      </c>
      <c r="I72" s="72">
        <v>0.5</v>
      </c>
      <c r="J72" s="73">
        <v>34426</v>
      </c>
      <c r="K72" s="71">
        <v>300.96</v>
      </c>
      <c r="L72" s="72">
        <v>0.6</v>
      </c>
      <c r="M72" s="73">
        <v>34426</v>
      </c>
      <c r="N72" s="71">
        <v>1409.54</v>
      </c>
      <c r="O72" s="74">
        <v>44.696090538</v>
      </c>
      <c r="P72" s="66"/>
      <c r="Q72" s="68">
        <f t="shared" si="2"/>
        <v>3.2200000000000273</v>
      </c>
      <c r="R72" s="68">
        <f t="shared" si="1"/>
        <v>0.44999999999998863</v>
      </c>
      <c r="S72" s="68"/>
      <c r="T72" s="68"/>
      <c r="U72" s="68">
        <v>313.4</v>
      </c>
      <c r="V72" s="68">
        <v>0.5</v>
      </c>
      <c r="AS72" s="52"/>
      <c r="AT72" s="53"/>
    </row>
    <row r="73" spans="1:46" ht="18" customHeight="1">
      <c r="A73" s="70">
        <v>2528</v>
      </c>
      <c r="B73" s="71">
        <v>303.96</v>
      </c>
      <c r="C73" s="72">
        <v>332.8</v>
      </c>
      <c r="D73" s="73">
        <v>34593</v>
      </c>
      <c r="E73" s="71">
        <v>303.92</v>
      </c>
      <c r="F73" s="72">
        <v>327.6</v>
      </c>
      <c r="G73" s="73">
        <v>34593</v>
      </c>
      <c r="H73" s="71">
        <v>301.4</v>
      </c>
      <c r="I73" s="72">
        <v>0.5</v>
      </c>
      <c r="J73" s="73">
        <v>34435</v>
      </c>
      <c r="K73" s="71">
        <v>301.4</v>
      </c>
      <c r="L73" s="72">
        <v>0.5</v>
      </c>
      <c r="M73" s="73">
        <v>34436</v>
      </c>
      <c r="N73" s="71">
        <v>1398.9769999999996</v>
      </c>
      <c r="O73" s="74">
        <v>44.36114097689999</v>
      </c>
      <c r="P73" s="66"/>
      <c r="Q73" s="68">
        <f t="shared" si="2"/>
        <v>3.4599999999999795</v>
      </c>
      <c r="R73" s="68">
        <f t="shared" si="1"/>
        <v>0.8999999999999773</v>
      </c>
      <c r="S73" s="68"/>
      <c r="T73" s="68"/>
      <c r="U73" s="68">
        <v>332.8</v>
      </c>
      <c r="V73" s="68">
        <v>0.5</v>
      </c>
      <c r="AS73" s="52"/>
      <c r="AT73" s="53"/>
    </row>
    <row r="74" spans="1:46" ht="18" customHeight="1">
      <c r="A74" s="70">
        <v>2529</v>
      </c>
      <c r="B74" s="71">
        <v>303.97</v>
      </c>
      <c r="C74" s="72">
        <v>334</v>
      </c>
      <c r="D74" s="73">
        <v>34586</v>
      </c>
      <c r="E74" s="71">
        <v>303.86</v>
      </c>
      <c r="F74" s="72">
        <v>320</v>
      </c>
      <c r="G74" s="73">
        <v>34586</v>
      </c>
      <c r="H74" s="71">
        <v>300.6</v>
      </c>
      <c r="I74" s="93">
        <v>0.54</v>
      </c>
      <c r="J74" s="73">
        <v>37335</v>
      </c>
      <c r="K74" s="71">
        <v>301.43</v>
      </c>
      <c r="L74" s="72">
        <v>5.29</v>
      </c>
      <c r="M74" s="73">
        <v>34407</v>
      </c>
      <c r="N74" s="71">
        <v>1285.8559999999998</v>
      </c>
      <c r="O74" s="74">
        <v>40.77410800319999</v>
      </c>
      <c r="P74" s="66"/>
      <c r="Q74" s="68">
        <f t="shared" si="2"/>
        <v>3.4700000000000273</v>
      </c>
      <c r="R74" s="68">
        <f t="shared" si="1"/>
        <v>0.10000000000002274</v>
      </c>
      <c r="S74" s="68"/>
      <c r="T74" s="68"/>
      <c r="U74" s="68">
        <v>334</v>
      </c>
      <c r="V74" s="68">
        <v>0.54</v>
      </c>
      <c r="AS74" s="52"/>
      <c r="AT74" s="53"/>
    </row>
    <row r="75" spans="1:46" ht="18" customHeight="1">
      <c r="A75" s="70">
        <v>2530</v>
      </c>
      <c r="B75" s="71">
        <v>305.03</v>
      </c>
      <c r="C75" s="72">
        <v>589.5</v>
      </c>
      <c r="D75" s="73">
        <v>34571</v>
      </c>
      <c r="E75" s="71">
        <v>304.86</v>
      </c>
      <c r="F75" s="72">
        <v>546.8</v>
      </c>
      <c r="G75" s="73">
        <v>34571</v>
      </c>
      <c r="H75" s="71">
        <v>301.39</v>
      </c>
      <c r="I75" s="72">
        <v>3.4</v>
      </c>
      <c r="J75" s="73">
        <v>34429</v>
      </c>
      <c r="K75" s="71">
        <v>301.4</v>
      </c>
      <c r="L75" s="72">
        <v>4</v>
      </c>
      <c r="M75" s="73">
        <v>34429</v>
      </c>
      <c r="N75" s="71">
        <v>1209.301</v>
      </c>
      <c r="O75" s="74">
        <v>38.3465719197</v>
      </c>
      <c r="P75" s="66"/>
      <c r="Q75" s="68">
        <f t="shared" si="2"/>
        <v>4.529999999999973</v>
      </c>
      <c r="R75" s="68">
        <f t="shared" si="1"/>
        <v>0.8899999999999864</v>
      </c>
      <c r="S75" s="68"/>
      <c r="T75" s="68"/>
      <c r="U75" s="68">
        <v>589.5</v>
      </c>
      <c r="V75" s="68">
        <v>3.4</v>
      </c>
      <c r="AS75" s="52"/>
      <c r="AT75" s="53"/>
    </row>
    <row r="76" spans="1:46" ht="18" customHeight="1">
      <c r="A76" s="76">
        <v>2531</v>
      </c>
      <c r="B76" s="77">
        <v>303.58</v>
      </c>
      <c r="C76" s="78">
        <v>319.8</v>
      </c>
      <c r="D76" s="79">
        <v>34493</v>
      </c>
      <c r="E76" s="77">
        <v>303.48</v>
      </c>
      <c r="F76" s="78">
        <v>303.8</v>
      </c>
      <c r="G76" s="79">
        <v>34493</v>
      </c>
      <c r="H76" s="77">
        <v>301.32</v>
      </c>
      <c r="I76" s="78">
        <v>1</v>
      </c>
      <c r="J76" s="79">
        <v>34402</v>
      </c>
      <c r="K76" s="77">
        <v>301.32</v>
      </c>
      <c r="L76" s="78">
        <v>1</v>
      </c>
      <c r="M76" s="79">
        <v>34402</v>
      </c>
      <c r="N76" s="77">
        <v>1620.309</v>
      </c>
      <c r="O76" s="80">
        <v>51.379512297299996</v>
      </c>
      <c r="P76" s="66"/>
      <c r="Q76" s="68">
        <f t="shared" si="2"/>
        <v>3.079999999999984</v>
      </c>
      <c r="R76" s="68">
        <f t="shared" si="1"/>
        <v>0.8199999999999932</v>
      </c>
      <c r="S76" s="68"/>
      <c r="T76" s="68"/>
      <c r="U76" s="68">
        <v>319.8</v>
      </c>
      <c r="V76" s="68">
        <v>1</v>
      </c>
      <c r="AS76" s="52"/>
      <c r="AT76" s="53"/>
    </row>
    <row r="77" spans="1:46" ht="18" customHeight="1">
      <c r="A77" s="70">
        <v>2532</v>
      </c>
      <c r="B77" s="71">
        <v>303.03</v>
      </c>
      <c r="C77" s="72">
        <v>227.8</v>
      </c>
      <c r="D77" s="73">
        <v>34604</v>
      </c>
      <c r="E77" s="71">
        <v>302.97</v>
      </c>
      <c r="F77" s="72">
        <v>218.2</v>
      </c>
      <c r="G77" s="73">
        <v>34604</v>
      </c>
      <c r="H77" s="71">
        <v>301.34</v>
      </c>
      <c r="I77" s="72">
        <v>2.4</v>
      </c>
      <c r="J77" s="73">
        <v>34424</v>
      </c>
      <c r="K77" s="71">
        <v>301.34</v>
      </c>
      <c r="L77" s="72">
        <v>2.4</v>
      </c>
      <c r="M77" s="73">
        <v>34424</v>
      </c>
      <c r="N77" s="71">
        <v>1286.435</v>
      </c>
      <c r="O77" s="74">
        <v>40.792467919500005</v>
      </c>
      <c r="P77" s="66"/>
      <c r="Q77" s="68">
        <f t="shared" si="2"/>
        <v>2.5299999999999727</v>
      </c>
      <c r="R77" s="68">
        <f t="shared" si="1"/>
        <v>0.839999999999975</v>
      </c>
      <c r="S77" s="68"/>
      <c r="T77" s="68"/>
      <c r="U77" s="68">
        <v>227.8</v>
      </c>
      <c r="V77" s="68">
        <v>2.4</v>
      </c>
      <c r="AS77" s="52"/>
      <c r="AT77" s="53"/>
    </row>
    <row r="78" spans="1:46" ht="18" customHeight="1">
      <c r="A78" s="70">
        <v>2533</v>
      </c>
      <c r="B78" s="71">
        <v>302.5</v>
      </c>
      <c r="C78" s="72">
        <v>149</v>
      </c>
      <c r="D78" s="73">
        <v>34577</v>
      </c>
      <c r="E78" s="71">
        <v>302.43</v>
      </c>
      <c r="F78" s="72">
        <v>139.2</v>
      </c>
      <c r="G78" s="73">
        <v>34577</v>
      </c>
      <c r="H78" s="71">
        <v>301.29</v>
      </c>
      <c r="I78" s="72">
        <v>6.15</v>
      </c>
      <c r="J78" s="73">
        <v>34418</v>
      </c>
      <c r="K78" s="71">
        <v>301.29</v>
      </c>
      <c r="L78" s="72">
        <v>6.15</v>
      </c>
      <c r="M78" s="73">
        <v>34419</v>
      </c>
      <c r="N78" s="71">
        <v>1068.68</v>
      </c>
      <c r="O78" s="74">
        <v>33.887522196</v>
      </c>
      <c r="P78" s="66"/>
      <c r="Q78" s="68">
        <f t="shared" si="2"/>
        <v>2</v>
      </c>
      <c r="R78" s="68">
        <f t="shared" si="1"/>
        <v>0.7900000000000205</v>
      </c>
      <c r="S78" s="68"/>
      <c r="T78" s="68"/>
      <c r="U78" s="68">
        <v>149</v>
      </c>
      <c r="V78" s="68">
        <v>6.15</v>
      </c>
      <c r="AS78" s="52"/>
      <c r="AT78" s="53"/>
    </row>
    <row r="79" spans="1:46" ht="18" customHeight="1">
      <c r="A79" s="70">
        <v>2534</v>
      </c>
      <c r="B79" s="71">
        <v>302.95</v>
      </c>
      <c r="C79" s="72">
        <v>191.5</v>
      </c>
      <c r="D79" s="73">
        <v>34585</v>
      </c>
      <c r="E79" s="71">
        <v>302.84</v>
      </c>
      <c r="F79" s="72">
        <v>168</v>
      </c>
      <c r="G79" s="73">
        <v>34585</v>
      </c>
      <c r="H79" s="71">
        <v>301.23</v>
      </c>
      <c r="I79" s="72">
        <v>2.06</v>
      </c>
      <c r="J79" s="73">
        <v>34521</v>
      </c>
      <c r="K79" s="71">
        <v>301.23</v>
      </c>
      <c r="L79" s="72">
        <v>2.06</v>
      </c>
      <c r="M79" s="73">
        <v>34521</v>
      </c>
      <c r="N79" s="94">
        <v>740.61</v>
      </c>
      <c r="O79" s="85">
        <v>23.484520917</v>
      </c>
      <c r="P79" s="66"/>
      <c r="Q79" s="68">
        <f t="shared" si="2"/>
        <v>2.4499999999999886</v>
      </c>
      <c r="R79" s="68">
        <f t="shared" si="1"/>
        <v>0.7300000000000182</v>
      </c>
      <c r="S79" s="68"/>
      <c r="T79" s="68"/>
      <c r="U79" s="68">
        <v>191.5</v>
      </c>
      <c r="V79" s="68">
        <v>2.06</v>
      </c>
      <c r="AS79" s="52"/>
      <c r="AT79" s="53"/>
    </row>
    <row r="80" spans="1:46" ht="18" customHeight="1">
      <c r="A80" s="70">
        <v>2535</v>
      </c>
      <c r="B80" s="71">
        <v>302.63</v>
      </c>
      <c r="C80" s="72">
        <v>177.8</v>
      </c>
      <c r="D80" s="73">
        <v>34600</v>
      </c>
      <c r="E80" s="71">
        <v>302.53</v>
      </c>
      <c r="F80" s="72">
        <v>151.8</v>
      </c>
      <c r="G80" s="73">
        <v>34600</v>
      </c>
      <c r="H80" s="71">
        <v>301.38</v>
      </c>
      <c r="I80" s="72">
        <v>2.56</v>
      </c>
      <c r="J80" s="73">
        <v>34490</v>
      </c>
      <c r="K80" s="71">
        <v>301.39</v>
      </c>
      <c r="L80" s="72">
        <v>2.68</v>
      </c>
      <c r="M80" s="73">
        <v>34492</v>
      </c>
      <c r="N80" s="71">
        <v>734.17</v>
      </c>
      <c r="O80" s="74">
        <v>23.280310448999998</v>
      </c>
      <c r="P80" s="66"/>
      <c r="Q80" s="68">
        <f t="shared" si="2"/>
        <v>2.1299999999999955</v>
      </c>
      <c r="R80" s="68">
        <f t="shared" si="1"/>
        <v>0.8799999999999955</v>
      </c>
      <c r="S80" s="68"/>
      <c r="T80" s="68"/>
      <c r="U80" s="68">
        <v>177.8</v>
      </c>
      <c r="V80" s="68">
        <v>2.56</v>
      </c>
      <c r="AS80" s="52"/>
      <c r="AT80" s="53"/>
    </row>
    <row r="81" spans="1:46" ht="18" customHeight="1">
      <c r="A81" s="70">
        <v>2536</v>
      </c>
      <c r="B81" s="71">
        <v>302.69</v>
      </c>
      <c r="C81" s="72">
        <v>168</v>
      </c>
      <c r="D81" s="73">
        <v>34589</v>
      </c>
      <c r="E81" s="71">
        <v>302.67</v>
      </c>
      <c r="F81" s="72">
        <v>164</v>
      </c>
      <c r="G81" s="73">
        <v>34589</v>
      </c>
      <c r="H81" s="71">
        <v>301.32</v>
      </c>
      <c r="I81" s="72">
        <v>1.24</v>
      </c>
      <c r="J81" s="73">
        <v>34396</v>
      </c>
      <c r="K81" s="71">
        <v>301.32</v>
      </c>
      <c r="L81" s="72">
        <v>1.24</v>
      </c>
      <c r="M81" s="73">
        <v>34397</v>
      </c>
      <c r="N81" s="71">
        <v>678.62</v>
      </c>
      <c r="O81" s="74">
        <v>21.518836614</v>
      </c>
      <c r="P81" s="66"/>
      <c r="Q81" s="68">
        <f t="shared" si="2"/>
        <v>2.1899999999999977</v>
      </c>
      <c r="R81" s="68">
        <f t="shared" si="1"/>
        <v>0.8199999999999932</v>
      </c>
      <c r="S81" s="68"/>
      <c r="T81" s="68"/>
      <c r="U81" s="68">
        <v>168</v>
      </c>
      <c r="V81" s="68">
        <v>1.24</v>
      </c>
      <c r="AS81" s="52"/>
      <c r="AT81" s="53"/>
    </row>
    <row r="82" spans="1:46" ht="18" customHeight="1">
      <c r="A82" s="70">
        <v>2537</v>
      </c>
      <c r="B82" s="71">
        <v>304.93</v>
      </c>
      <c r="C82" s="72">
        <v>525.4</v>
      </c>
      <c r="D82" s="73">
        <v>34933</v>
      </c>
      <c r="E82" s="71">
        <v>304.84</v>
      </c>
      <c r="F82" s="72">
        <v>509.2</v>
      </c>
      <c r="G82" s="73">
        <v>34933</v>
      </c>
      <c r="H82" s="71">
        <v>301.47</v>
      </c>
      <c r="I82" s="72">
        <v>6.46</v>
      </c>
      <c r="J82" s="73">
        <v>34816</v>
      </c>
      <c r="K82" s="71">
        <v>301.47</v>
      </c>
      <c r="L82" s="72">
        <v>6.46</v>
      </c>
      <c r="M82" s="73">
        <v>34816</v>
      </c>
      <c r="N82" s="71">
        <v>2330.35</v>
      </c>
      <c r="O82" s="74">
        <v>73.9</v>
      </c>
      <c r="P82" s="66"/>
      <c r="Q82" s="68">
        <f t="shared" si="2"/>
        <v>4.430000000000007</v>
      </c>
      <c r="R82" s="68">
        <f t="shared" si="1"/>
        <v>0.9700000000000273</v>
      </c>
      <c r="S82" s="68"/>
      <c r="T82" s="68"/>
      <c r="U82" s="68">
        <v>525.4</v>
      </c>
      <c r="V82" s="68">
        <v>6.46</v>
      </c>
      <c r="AS82" s="52"/>
      <c r="AT82" s="53"/>
    </row>
    <row r="83" spans="1:46" ht="18" customHeight="1">
      <c r="A83" s="70">
        <v>2538</v>
      </c>
      <c r="B83" s="71">
        <f>4.27+300.5</f>
        <v>304.77</v>
      </c>
      <c r="C83" s="72">
        <v>504.6</v>
      </c>
      <c r="D83" s="73">
        <v>34913</v>
      </c>
      <c r="E83" s="71">
        <v>304.56</v>
      </c>
      <c r="F83" s="72">
        <v>466.8</v>
      </c>
      <c r="G83" s="73">
        <v>34584</v>
      </c>
      <c r="H83" s="71">
        <v>301.51</v>
      </c>
      <c r="I83" s="72">
        <v>7.55</v>
      </c>
      <c r="J83" s="73">
        <v>36239</v>
      </c>
      <c r="K83" s="71">
        <v>301.52</v>
      </c>
      <c r="L83" s="72">
        <v>8.25</v>
      </c>
      <c r="M83" s="73">
        <v>34414</v>
      </c>
      <c r="N83" s="71">
        <v>2096.16</v>
      </c>
      <c r="O83" s="74">
        <v>66.29</v>
      </c>
      <c r="P83" s="66"/>
      <c r="Q83" s="68">
        <f t="shared" si="2"/>
        <v>4.269999999999982</v>
      </c>
      <c r="R83" s="68">
        <f t="shared" si="1"/>
        <v>1.009999999999991</v>
      </c>
      <c r="S83" s="68"/>
      <c r="T83" s="68"/>
      <c r="U83" s="68">
        <v>504.6</v>
      </c>
      <c r="V83" s="68">
        <v>7.55</v>
      </c>
      <c r="AS83" s="52"/>
      <c r="AT83" s="53"/>
    </row>
    <row r="84" spans="1:46" ht="18" customHeight="1">
      <c r="A84" s="70">
        <v>2539</v>
      </c>
      <c r="B84" s="71">
        <v>304</v>
      </c>
      <c r="C84" s="72">
        <v>364</v>
      </c>
      <c r="D84" s="73">
        <v>34581</v>
      </c>
      <c r="E84" s="71">
        <v>303.86</v>
      </c>
      <c r="F84" s="72">
        <v>341.6</v>
      </c>
      <c r="G84" s="73">
        <v>34582</v>
      </c>
      <c r="H84" s="71">
        <v>301.47</v>
      </c>
      <c r="I84" s="72">
        <v>6.81</v>
      </c>
      <c r="J84" s="73">
        <v>36217</v>
      </c>
      <c r="K84" s="71">
        <v>301.47</v>
      </c>
      <c r="L84" s="72">
        <v>6.81</v>
      </c>
      <c r="M84" s="73">
        <v>34391</v>
      </c>
      <c r="N84" s="71">
        <v>1395.575</v>
      </c>
      <c r="O84" s="122">
        <f>+((N84*1000000)/(60*60*24*365))</f>
        <v>44.25339294774226</v>
      </c>
      <c r="P84" s="66"/>
      <c r="Q84" s="68">
        <f t="shared" si="2"/>
        <v>3.5</v>
      </c>
      <c r="R84" s="68">
        <f t="shared" si="1"/>
        <v>0.9700000000000273</v>
      </c>
      <c r="S84" s="68"/>
      <c r="T84" s="68"/>
      <c r="U84" s="68">
        <v>364</v>
      </c>
      <c r="V84" s="68">
        <v>6.81</v>
      </c>
      <c r="AS84" s="52"/>
      <c r="AT84" s="53"/>
    </row>
    <row r="85" spans="1:46" ht="18" customHeight="1">
      <c r="A85" s="70">
        <v>2540</v>
      </c>
      <c r="B85" s="71">
        <v>303.51</v>
      </c>
      <c r="C85" s="72">
        <v>292.7</v>
      </c>
      <c r="D85" s="73">
        <v>36068</v>
      </c>
      <c r="E85" s="71">
        <v>303.38</v>
      </c>
      <c r="F85" s="53">
        <v>270.6</v>
      </c>
      <c r="G85" s="73">
        <v>36068</v>
      </c>
      <c r="H85" s="71">
        <v>301.42</v>
      </c>
      <c r="I85" s="72">
        <v>3.5</v>
      </c>
      <c r="J85" s="73">
        <v>36216</v>
      </c>
      <c r="K85" s="71">
        <v>301.42</v>
      </c>
      <c r="L85" s="72">
        <v>3.5</v>
      </c>
      <c r="M85" s="73">
        <v>34391</v>
      </c>
      <c r="N85" s="71">
        <v>985.997</v>
      </c>
      <c r="O85" s="122">
        <f>+((N85*1000000)/(60*60*24*365))</f>
        <v>31.265759766615933</v>
      </c>
      <c r="P85" s="66"/>
      <c r="Q85" s="68">
        <f t="shared" si="2"/>
        <v>3.009999999999991</v>
      </c>
      <c r="R85" s="68">
        <f t="shared" si="1"/>
        <v>0.9200000000000159</v>
      </c>
      <c r="S85" s="68"/>
      <c r="T85" s="68"/>
      <c r="U85" s="68">
        <v>292.7</v>
      </c>
      <c r="V85" s="68">
        <v>3.5</v>
      </c>
      <c r="AS85" s="52"/>
      <c r="AT85" s="53"/>
    </row>
    <row r="86" spans="1:46" ht="18" customHeight="1">
      <c r="A86" s="70">
        <v>2541</v>
      </c>
      <c r="B86" s="71">
        <v>302.66</v>
      </c>
      <c r="C86" s="72">
        <v>152</v>
      </c>
      <c r="D86" s="73">
        <v>34585</v>
      </c>
      <c r="E86" s="71">
        <v>302.65</v>
      </c>
      <c r="F86" s="53">
        <v>150</v>
      </c>
      <c r="G86" s="73">
        <v>36047</v>
      </c>
      <c r="H86" s="71">
        <v>301.46</v>
      </c>
      <c r="I86" s="72">
        <v>1.12</v>
      </c>
      <c r="J86" s="73">
        <v>36251</v>
      </c>
      <c r="K86" s="71">
        <v>301.46</v>
      </c>
      <c r="L86" s="72">
        <v>1.12</v>
      </c>
      <c r="M86" s="73">
        <v>34345</v>
      </c>
      <c r="N86" s="71">
        <v>487.48</v>
      </c>
      <c r="O86" s="74">
        <v>15.47</v>
      </c>
      <c r="P86" s="66"/>
      <c r="Q86" s="68">
        <f t="shared" si="2"/>
        <v>2.160000000000025</v>
      </c>
      <c r="R86" s="68">
        <f t="shared" si="1"/>
        <v>0.9599999999999795</v>
      </c>
      <c r="S86" s="68"/>
      <c r="T86" s="68"/>
      <c r="U86" s="68">
        <v>152</v>
      </c>
      <c r="V86" s="68">
        <v>1.12</v>
      </c>
      <c r="AS86" s="52"/>
      <c r="AT86" s="53"/>
    </row>
    <row r="87" spans="1:46" ht="18" customHeight="1">
      <c r="A87" s="70">
        <v>2542</v>
      </c>
      <c r="B87" s="71">
        <v>303</v>
      </c>
      <c r="C87" s="72">
        <v>184</v>
      </c>
      <c r="D87" s="73">
        <v>37521</v>
      </c>
      <c r="E87" s="71">
        <v>302.96</v>
      </c>
      <c r="F87" s="53">
        <v>177.6</v>
      </c>
      <c r="G87" s="73">
        <v>37522</v>
      </c>
      <c r="H87" s="71">
        <v>301.6</v>
      </c>
      <c r="I87" s="72">
        <v>3</v>
      </c>
      <c r="J87" s="73">
        <v>37328</v>
      </c>
      <c r="K87" s="71">
        <v>301.6</v>
      </c>
      <c r="L87" s="72">
        <v>3</v>
      </c>
      <c r="M87" s="73">
        <v>37329</v>
      </c>
      <c r="N87" s="71">
        <v>980.97</v>
      </c>
      <c r="O87" s="74">
        <v>31.02</v>
      </c>
      <c r="P87" s="86"/>
      <c r="Q87" s="68">
        <f t="shared" si="2"/>
        <v>2.5</v>
      </c>
      <c r="R87" s="68">
        <f t="shared" si="1"/>
        <v>1.1000000000000227</v>
      </c>
      <c r="S87" s="69"/>
      <c r="T87" s="69"/>
      <c r="U87" s="68">
        <v>184</v>
      </c>
      <c r="V87" s="68">
        <v>3</v>
      </c>
      <c r="AS87" s="52"/>
      <c r="AT87" s="53"/>
    </row>
    <row r="88" spans="1:46" ht="18" customHeight="1">
      <c r="A88" s="70">
        <v>2543</v>
      </c>
      <c r="B88" s="71">
        <v>302.7</v>
      </c>
      <c r="C88" s="72">
        <v>154</v>
      </c>
      <c r="D88" s="73">
        <v>37479</v>
      </c>
      <c r="E88" s="71">
        <v>302.67</v>
      </c>
      <c r="F88" s="53">
        <v>148.6</v>
      </c>
      <c r="G88" s="73">
        <v>37479</v>
      </c>
      <c r="H88" s="71">
        <v>301.6</v>
      </c>
      <c r="I88" s="72">
        <v>3</v>
      </c>
      <c r="J88" s="73">
        <v>37316</v>
      </c>
      <c r="K88" s="71">
        <v>301.61</v>
      </c>
      <c r="L88" s="72">
        <v>3.33</v>
      </c>
      <c r="M88" s="73">
        <v>37316</v>
      </c>
      <c r="N88" s="71">
        <v>1212.52</v>
      </c>
      <c r="O88" s="74">
        <v>38.45</v>
      </c>
      <c r="P88" s="68"/>
      <c r="Q88" s="68">
        <f t="shared" si="2"/>
        <v>2.1999999999999886</v>
      </c>
      <c r="R88" s="68">
        <f t="shared" si="1"/>
        <v>1.1000000000000227</v>
      </c>
      <c r="S88" s="69"/>
      <c r="T88" s="69"/>
      <c r="U88" s="68">
        <v>154</v>
      </c>
      <c r="V88" s="68">
        <v>3</v>
      </c>
      <c r="AS88" s="52"/>
      <c r="AT88" s="95"/>
    </row>
    <row r="89" spans="1:46" ht="18" customHeight="1">
      <c r="A89" s="70">
        <v>2544</v>
      </c>
      <c r="B89" s="71">
        <v>304.68</v>
      </c>
      <c r="C89" s="72">
        <v>496</v>
      </c>
      <c r="D89" s="73">
        <v>37482</v>
      </c>
      <c r="E89" s="71">
        <v>304.42</v>
      </c>
      <c r="F89" s="53">
        <v>450.8</v>
      </c>
      <c r="G89" s="73">
        <v>37481</v>
      </c>
      <c r="H89" s="71">
        <v>301.58</v>
      </c>
      <c r="I89" s="72">
        <v>4.16</v>
      </c>
      <c r="J89" s="73">
        <v>37329</v>
      </c>
      <c r="K89" s="71">
        <v>301.58</v>
      </c>
      <c r="L89" s="72">
        <v>4.16</v>
      </c>
      <c r="M89" s="73">
        <v>37329</v>
      </c>
      <c r="N89" s="71">
        <v>1392.27</v>
      </c>
      <c r="O89" s="74">
        <v>44.15</v>
      </c>
      <c r="P89" s="87"/>
      <c r="Q89" s="68">
        <f t="shared" si="2"/>
        <v>4.180000000000007</v>
      </c>
      <c r="R89" s="68">
        <f t="shared" si="1"/>
        <v>1.079999999999984</v>
      </c>
      <c r="S89" s="69"/>
      <c r="T89" s="69"/>
      <c r="U89" s="68">
        <v>496</v>
      </c>
      <c r="V89" s="68">
        <v>4.16</v>
      </c>
      <c r="AS89" s="52"/>
      <c r="AT89" s="53"/>
    </row>
    <row r="90" spans="1:46" ht="18" customHeight="1">
      <c r="A90" s="70">
        <v>2545</v>
      </c>
      <c r="B90" s="71">
        <v>304.23</v>
      </c>
      <c r="C90" s="72">
        <v>384.1</v>
      </c>
      <c r="D90" s="73">
        <v>37509</v>
      </c>
      <c r="E90" s="71">
        <v>304.2</v>
      </c>
      <c r="F90" s="53">
        <v>379</v>
      </c>
      <c r="G90" s="73">
        <v>37509</v>
      </c>
      <c r="H90" s="71">
        <v>301.65</v>
      </c>
      <c r="I90" s="72">
        <v>7.53</v>
      </c>
      <c r="J90" s="73">
        <v>37377</v>
      </c>
      <c r="K90" s="71">
        <v>301.67</v>
      </c>
      <c r="L90" s="72">
        <v>7.53</v>
      </c>
      <c r="M90" s="73">
        <v>37377</v>
      </c>
      <c r="N90" s="96">
        <v>1847.493</v>
      </c>
      <c r="O90" s="85">
        <f aca="true" t="shared" si="3" ref="O90:O104">+N90*0.0317097</f>
        <v>58.5834487821</v>
      </c>
      <c r="P90" s="87"/>
      <c r="Q90" s="68">
        <f t="shared" si="2"/>
        <v>3.730000000000018</v>
      </c>
      <c r="R90" s="68">
        <f t="shared" si="1"/>
        <v>1.1499999999999773</v>
      </c>
      <c r="S90" s="69"/>
      <c r="T90" s="69"/>
      <c r="U90" s="68">
        <v>384.1</v>
      </c>
      <c r="V90" s="68">
        <v>7.53</v>
      </c>
      <c r="AS90" s="52"/>
      <c r="AT90" s="97"/>
    </row>
    <row r="91" spans="1:46" ht="18" customHeight="1">
      <c r="A91" s="70">
        <v>2546</v>
      </c>
      <c r="B91" s="71">
        <v>304.2</v>
      </c>
      <c r="C91" s="72">
        <v>420</v>
      </c>
      <c r="D91" s="73">
        <v>38243</v>
      </c>
      <c r="E91" s="71">
        <v>304.17</v>
      </c>
      <c r="F91" s="53">
        <v>414</v>
      </c>
      <c r="G91" s="73">
        <v>38243</v>
      </c>
      <c r="H91" s="71">
        <v>301.6</v>
      </c>
      <c r="I91" s="72">
        <v>2.5</v>
      </c>
      <c r="J91" s="73">
        <v>237152</v>
      </c>
      <c r="K91" s="71">
        <v>301.6</v>
      </c>
      <c r="L91" s="72">
        <v>2.5</v>
      </c>
      <c r="M91" s="73">
        <v>38064</v>
      </c>
      <c r="N91" s="71">
        <v>980.372</v>
      </c>
      <c r="O91" s="85">
        <f t="shared" si="3"/>
        <v>31.0873020084</v>
      </c>
      <c r="P91" s="88"/>
      <c r="Q91" s="68">
        <f t="shared" si="2"/>
        <v>3.6999999999999886</v>
      </c>
      <c r="R91" s="68">
        <f t="shared" si="1"/>
        <v>1.1000000000000227</v>
      </c>
      <c r="S91" s="69"/>
      <c r="T91" s="69"/>
      <c r="U91" s="68">
        <v>420</v>
      </c>
      <c r="V91" s="68">
        <v>2.5</v>
      </c>
      <c r="AS91" s="52"/>
      <c r="AT91" s="53"/>
    </row>
    <row r="92" spans="1:46" ht="18" customHeight="1">
      <c r="A92" s="70">
        <v>2547</v>
      </c>
      <c r="B92" s="71">
        <v>304.2</v>
      </c>
      <c r="C92" s="72">
        <v>467</v>
      </c>
      <c r="D92" s="73">
        <v>38246</v>
      </c>
      <c r="E92" s="71">
        <v>304.15</v>
      </c>
      <c r="F92" s="53">
        <v>455.5</v>
      </c>
      <c r="G92" s="98">
        <v>38247</v>
      </c>
      <c r="H92" s="71">
        <v>301.54</v>
      </c>
      <c r="I92" s="72">
        <v>1.84</v>
      </c>
      <c r="J92" s="73">
        <v>236430</v>
      </c>
      <c r="K92" s="71">
        <v>301.56</v>
      </c>
      <c r="L92" s="72">
        <v>1.92</v>
      </c>
      <c r="M92" s="73">
        <v>236431</v>
      </c>
      <c r="N92" s="71">
        <v>1811.0269439999997</v>
      </c>
      <c r="O92" s="85">
        <f t="shared" si="3"/>
        <v>57.427121086156795</v>
      </c>
      <c r="P92" s="89"/>
      <c r="Q92" s="68">
        <f t="shared" si="2"/>
        <v>3.6999999999999886</v>
      </c>
      <c r="R92" s="68">
        <f t="shared" si="1"/>
        <v>1.0400000000000205</v>
      </c>
      <c r="S92" s="69"/>
      <c r="T92" s="69"/>
      <c r="U92" s="68">
        <v>467</v>
      </c>
      <c r="V92" s="68">
        <v>1.84</v>
      </c>
      <c r="AS92" s="52"/>
      <c r="AT92" s="53"/>
    </row>
    <row r="93" spans="1:46" ht="18" customHeight="1">
      <c r="A93" s="99">
        <v>2548</v>
      </c>
      <c r="B93" s="100">
        <v>305.43</v>
      </c>
      <c r="C93" s="101">
        <v>867.2</v>
      </c>
      <c r="D93" s="102">
        <v>38260</v>
      </c>
      <c r="E93" s="71">
        <v>305.36</v>
      </c>
      <c r="F93" s="72">
        <v>822.4</v>
      </c>
      <c r="G93" s="98">
        <v>38990</v>
      </c>
      <c r="H93" s="94">
        <v>301.72</v>
      </c>
      <c r="I93" s="72">
        <v>11.2</v>
      </c>
      <c r="J93" s="73">
        <v>237062</v>
      </c>
      <c r="K93" s="71">
        <v>301.73</v>
      </c>
      <c r="L93" s="72">
        <v>11.55</v>
      </c>
      <c r="M93" s="73">
        <v>237062</v>
      </c>
      <c r="N93" s="71">
        <v>2638.911744</v>
      </c>
      <c r="O93" s="85">
        <f t="shared" si="3"/>
        <v>83.6790997287168</v>
      </c>
      <c r="P93" s="89"/>
      <c r="Q93" s="68">
        <f t="shared" si="2"/>
        <v>4.930000000000007</v>
      </c>
      <c r="R93" s="68">
        <f t="shared" si="1"/>
        <v>1.2200000000000273</v>
      </c>
      <c r="S93" s="69"/>
      <c r="T93" s="69"/>
      <c r="U93" s="68">
        <v>867.2</v>
      </c>
      <c r="V93" s="68">
        <v>11.2</v>
      </c>
      <c r="AS93" s="52"/>
      <c r="AT93" s="53"/>
    </row>
    <row r="94" spans="1:46" ht="18" customHeight="1">
      <c r="A94" s="99">
        <v>2549</v>
      </c>
      <c r="B94" s="100">
        <v>304.83</v>
      </c>
      <c r="C94" s="101">
        <v>577.3</v>
      </c>
      <c r="D94" s="102">
        <v>38930</v>
      </c>
      <c r="E94" s="94">
        <v>304.64</v>
      </c>
      <c r="F94" s="72">
        <v>526</v>
      </c>
      <c r="G94" s="73">
        <v>38930</v>
      </c>
      <c r="H94" s="94">
        <v>301.65</v>
      </c>
      <c r="I94" s="72">
        <v>10.05</v>
      </c>
      <c r="J94" s="73">
        <v>237428</v>
      </c>
      <c r="K94" s="71">
        <v>301.65</v>
      </c>
      <c r="L94" s="72">
        <v>10.05</v>
      </c>
      <c r="M94" s="73">
        <v>237428</v>
      </c>
      <c r="N94" s="71">
        <v>2232</v>
      </c>
      <c r="O94" s="85">
        <f t="shared" si="3"/>
        <v>70.7760504</v>
      </c>
      <c r="P94" s="89"/>
      <c r="Q94" s="68">
        <f t="shared" si="2"/>
        <v>4.329999999999984</v>
      </c>
      <c r="R94" s="68">
        <f t="shared" si="1"/>
        <v>1.1499999999999773</v>
      </c>
      <c r="S94" s="69"/>
      <c r="T94" s="69"/>
      <c r="U94" s="68">
        <v>577.3</v>
      </c>
      <c r="V94" s="68">
        <v>10.05</v>
      </c>
      <c r="AS94" s="52"/>
      <c r="AT94" s="53"/>
    </row>
    <row r="95" spans="1:46" ht="18" customHeight="1">
      <c r="A95" s="70">
        <v>2550</v>
      </c>
      <c r="B95" s="71">
        <v>302.67</v>
      </c>
      <c r="C95" s="72">
        <v>146.25</v>
      </c>
      <c r="D95" s="73">
        <v>39332</v>
      </c>
      <c r="E95" s="103">
        <v>302.62</v>
      </c>
      <c r="F95" s="93">
        <v>137.7</v>
      </c>
      <c r="G95" s="73">
        <v>39332</v>
      </c>
      <c r="H95" s="94">
        <v>301.61</v>
      </c>
      <c r="I95" s="72">
        <v>6.05</v>
      </c>
      <c r="J95" s="73">
        <v>237826</v>
      </c>
      <c r="K95" s="71">
        <v>301.62</v>
      </c>
      <c r="L95" s="72">
        <v>6.6</v>
      </c>
      <c r="M95" s="73">
        <v>237420</v>
      </c>
      <c r="N95" s="92">
        <v>1261.1090880000002</v>
      </c>
      <c r="O95" s="74">
        <f t="shared" si="3"/>
        <v>39.989390847753604</v>
      </c>
      <c r="P95" s="89"/>
      <c r="Q95" s="68">
        <f t="shared" si="2"/>
        <v>2.170000000000016</v>
      </c>
      <c r="R95" s="68">
        <f t="shared" si="1"/>
        <v>1.1100000000000136</v>
      </c>
      <c r="S95" s="69"/>
      <c r="T95" s="69"/>
      <c r="U95" s="68">
        <v>146.25</v>
      </c>
      <c r="V95" s="68">
        <v>6.05</v>
      </c>
      <c r="AS95" s="52"/>
      <c r="AT95" s="53"/>
    </row>
    <row r="96" spans="1:46" ht="18" customHeight="1">
      <c r="A96" s="70">
        <v>2551</v>
      </c>
      <c r="B96" s="71">
        <v>302.99</v>
      </c>
      <c r="C96" s="72">
        <v>202.55</v>
      </c>
      <c r="D96" s="73">
        <v>39699</v>
      </c>
      <c r="E96" s="94">
        <v>302.87</v>
      </c>
      <c r="F96" s="72">
        <v>185.15</v>
      </c>
      <c r="G96" s="73">
        <v>39699</v>
      </c>
      <c r="H96" s="94">
        <v>301.56</v>
      </c>
      <c r="I96" s="72">
        <v>5</v>
      </c>
      <c r="J96" s="73">
        <v>237830</v>
      </c>
      <c r="K96" s="71">
        <v>301.56</v>
      </c>
      <c r="L96" s="72">
        <v>5</v>
      </c>
      <c r="M96" s="73">
        <v>237442</v>
      </c>
      <c r="N96" s="71">
        <v>1344.3598080000002</v>
      </c>
      <c r="O96" s="74">
        <f t="shared" si="3"/>
        <v>42.62924620373761</v>
      </c>
      <c r="P96" s="89"/>
      <c r="Q96" s="68">
        <f t="shared" si="2"/>
        <v>2.490000000000009</v>
      </c>
      <c r="R96" s="68">
        <f t="shared" si="1"/>
        <v>1.0600000000000023</v>
      </c>
      <c r="S96" s="69"/>
      <c r="T96" s="69"/>
      <c r="U96" s="68">
        <v>202.55</v>
      </c>
      <c r="V96" s="68">
        <v>5</v>
      </c>
      <c r="AS96" s="52"/>
      <c r="AT96" s="53"/>
    </row>
    <row r="97" spans="1:46" s="6" customFormat="1" ht="18" customHeight="1">
      <c r="A97" s="70">
        <v>2552</v>
      </c>
      <c r="B97" s="71">
        <v>303.1</v>
      </c>
      <c r="C97" s="72">
        <v>231</v>
      </c>
      <c r="D97" s="73">
        <v>40074</v>
      </c>
      <c r="E97" s="94">
        <v>303</v>
      </c>
      <c r="F97" s="72">
        <v>207</v>
      </c>
      <c r="G97" s="73">
        <v>40065</v>
      </c>
      <c r="H97" s="92">
        <v>301.43</v>
      </c>
      <c r="I97" s="72">
        <v>0.715</v>
      </c>
      <c r="J97" s="73">
        <v>238526</v>
      </c>
      <c r="K97" s="92">
        <v>301.45</v>
      </c>
      <c r="L97" s="72">
        <v>1.26</v>
      </c>
      <c r="M97" s="73">
        <v>237449</v>
      </c>
      <c r="N97" s="71">
        <v>817.11</v>
      </c>
      <c r="O97" s="74">
        <f t="shared" si="3"/>
        <v>25.910312967</v>
      </c>
      <c r="P97" s="90"/>
      <c r="Q97" s="68">
        <f t="shared" si="2"/>
        <v>2.6000000000000227</v>
      </c>
      <c r="R97" s="68">
        <f t="shared" si="1"/>
        <v>0.9300000000000068</v>
      </c>
      <c r="S97" s="68"/>
      <c r="T97" s="68"/>
      <c r="U97" s="68">
        <v>231</v>
      </c>
      <c r="V97" s="68">
        <v>0.715</v>
      </c>
      <c r="AS97" s="52"/>
      <c r="AT97" s="68"/>
    </row>
    <row r="98" spans="1:46" ht="18" customHeight="1">
      <c r="A98" s="70">
        <v>2553</v>
      </c>
      <c r="B98" s="71">
        <v>304.07</v>
      </c>
      <c r="C98" s="72">
        <v>442.2</v>
      </c>
      <c r="D98" s="73">
        <v>40438</v>
      </c>
      <c r="E98" s="104">
        <v>303.78</v>
      </c>
      <c r="F98" s="72">
        <v>370.2</v>
      </c>
      <c r="G98" s="73">
        <v>40438</v>
      </c>
      <c r="H98" s="92">
        <v>301.65</v>
      </c>
      <c r="I98" s="72">
        <v>3</v>
      </c>
      <c r="J98" s="73">
        <v>238924</v>
      </c>
      <c r="K98" s="92">
        <v>301.65</v>
      </c>
      <c r="L98" s="72">
        <v>3</v>
      </c>
      <c r="M98" s="73">
        <v>238924</v>
      </c>
      <c r="N98" s="71">
        <v>1374.66</v>
      </c>
      <c r="O98" s="74">
        <f t="shared" si="3"/>
        <v>43.59005620200001</v>
      </c>
      <c r="P98" s="91"/>
      <c r="Q98" s="68">
        <f t="shared" si="2"/>
        <v>3.569999999999993</v>
      </c>
      <c r="R98" s="68">
        <f t="shared" si="1"/>
        <v>1.1499999999999773</v>
      </c>
      <c r="S98" s="69"/>
      <c r="T98" s="69"/>
      <c r="U98" s="68">
        <v>442.2</v>
      </c>
      <c r="V98" s="68">
        <v>3</v>
      </c>
      <c r="AS98" s="52"/>
      <c r="AT98" s="69"/>
    </row>
    <row r="99" spans="1:46" ht="18" customHeight="1">
      <c r="A99" s="70">
        <v>2554</v>
      </c>
      <c r="B99" s="71">
        <v>305.44</v>
      </c>
      <c r="C99" s="72">
        <v>816.8</v>
      </c>
      <c r="D99" s="73">
        <v>40815</v>
      </c>
      <c r="E99" s="104">
        <v>305.37</v>
      </c>
      <c r="F99" s="72">
        <v>797.9</v>
      </c>
      <c r="G99" s="73">
        <v>40815</v>
      </c>
      <c r="H99" s="92">
        <v>301.69</v>
      </c>
      <c r="I99" s="72">
        <v>6.95</v>
      </c>
      <c r="J99" s="73">
        <v>238933</v>
      </c>
      <c r="K99" s="92">
        <v>301.69</v>
      </c>
      <c r="L99" s="72">
        <v>6.95</v>
      </c>
      <c r="M99" s="73">
        <v>238933</v>
      </c>
      <c r="N99" s="71">
        <v>3036.45</v>
      </c>
      <c r="O99" s="74">
        <f t="shared" si="3"/>
        <v>96.284918565</v>
      </c>
      <c r="P99" s="91"/>
      <c r="Q99" s="68">
        <f t="shared" si="2"/>
        <v>4.939999999999998</v>
      </c>
      <c r="R99" s="68">
        <f t="shared" si="1"/>
        <v>1.1899999999999977</v>
      </c>
      <c r="S99" s="69"/>
      <c r="T99" s="69"/>
      <c r="U99" s="68">
        <v>816.8</v>
      </c>
      <c r="V99" s="68">
        <v>6.95</v>
      </c>
      <c r="AS99" s="52"/>
      <c r="AT99" s="69"/>
    </row>
    <row r="100" spans="1:46" ht="18" customHeight="1">
      <c r="A100" s="70">
        <v>2555</v>
      </c>
      <c r="B100" s="71">
        <v>303.12</v>
      </c>
      <c r="C100" s="72">
        <v>227</v>
      </c>
      <c r="D100" s="73">
        <v>41161</v>
      </c>
      <c r="E100" s="104">
        <v>303.088</v>
      </c>
      <c r="F100" s="72">
        <v>221</v>
      </c>
      <c r="G100" s="73">
        <v>41161</v>
      </c>
      <c r="H100" s="92">
        <v>301.55</v>
      </c>
      <c r="I100" s="72">
        <v>0.75</v>
      </c>
      <c r="J100" s="73">
        <v>239283</v>
      </c>
      <c r="K100" s="92">
        <v>301.55</v>
      </c>
      <c r="L100" s="72">
        <v>0.75</v>
      </c>
      <c r="M100" s="73">
        <v>239283</v>
      </c>
      <c r="N100" s="71">
        <v>907.55</v>
      </c>
      <c r="O100" s="74">
        <f t="shared" si="3"/>
        <v>28.778138235</v>
      </c>
      <c r="P100" s="91"/>
      <c r="Q100" s="68">
        <f t="shared" si="2"/>
        <v>2.6200000000000045</v>
      </c>
      <c r="R100" s="68">
        <f t="shared" si="1"/>
        <v>1.0500000000000114</v>
      </c>
      <c r="S100" s="69"/>
      <c r="T100" s="69"/>
      <c r="U100" s="68">
        <v>227</v>
      </c>
      <c r="V100" s="68">
        <v>0.75</v>
      </c>
      <c r="AS100" s="52"/>
      <c r="AT100" s="69"/>
    </row>
    <row r="101" spans="1:46" ht="18" customHeight="1">
      <c r="A101" s="70">
        <v>2556</v>
      </c>
      <c r="B101" s="71">
        <v>303.36</v>
      </c>
      <c r="C101" s="72">
        <v>345.2</v>
      </c>
      <c r="D101" s="73">
        <v>41566</v>
      </c>
      <c r="E101" s="104">
        <v>303.27</v>
      </c>
      <c r="F101" s="72">
        <v>318.65</v>
      </c>
      <c r="G101" s="73">
        <v>41566</v>
      </c>
      <c r="H101" s="92">
        <v>301.4</v>
      </c>
      <c r="I101" s="72">
        <v>0.4</v>
      </c>
      <c r="J101" s="73">
        <v>240047</v>
      </c>
      <c r="K101" s="92">
        <v>301.436</v>
      </c>
      <c r="L101" s="72">
        <v>2</v>
      </c>
      <c r="M101" s="73">
        <v>240046</v>
      </c>
      <c r="N101" s="71">
        <v>1002.87</v>
      </c>
      <c r="O101" s="74">
        <f t="shared" si="3"/>
        <v>31.800706839</v>
      </c>
      <c r="P101" s="91"/>
      <c r="Q101" s="68">
        <f t="shared" si="2"/>
        <v>2.8600000000000136</v>
      </c>
      <c r="R101" s="68">
        <f t="shared" si="1"/>
        <v>0.8999999999999773</v>
      </c>
      <c r="S101" s="69"/>
      <c r="T101" s="69"/>
      <c r="U101" s="68">
        <v>345.2</v>
      </c>
      <c r="V101" s="68">
        <v>0.4</v>
      </c>
      <c r="AS101" s="52"/>
      <c r="AT101" s="69"/>
    </row>
    <row r="102" spans="1:46" ht="18" customHeight="1">
      <c r="A102" s="70">
        <v>2557</v>
      </c>
      <c r="B102" s="71">
        <v>302.9</v>
      </c>
      <c r="C102" s="72">
        <v>270</v>
      </c>
      <c r="D102" s="73">
        <v>41885</v>
      </c>
      <c r="E102" s="104">
        <v>302.814</v>
      </c>
      <c r="F102" s="72">
        <v>242.1</v>
      </c>
      <c r="G102" s="73">
        <v>41885</v>
      </c>
      <c r="H102" s="92">
        <v>301.35</v>
      </c>
      <c r="I102" s="72">
        <v>0.5</v>
      </c>
      <c r="J102" s="73">
        <v>240031</v>
      </c>
      <c r="K102" s="92">
        <v>301.37</v>
      </c>
      <c r="L102" s="72">
        <v>0.7</v>
      </c>
      <c r="M102" s="73">
        <v>240051</v>
      </c>
      <c r="N102" s="71">
        <v>874.55</v>
      </c>
      <c r="O102" s="74">
        <f t="shared" si="3"/>
        <v>27.731718134999998</v>
      </c>
      <c r="P102" s="91"/>
      <c r="Q102" s="68">
        <f t="shared" si="2"/>
        <v>2.3999999999999773</v>
      </c>
      <c r="R102" s="68">
        <f t="shared" si="1"/>
        <v>0.8500000000000227</v>
      </c>
      <c r="S102" s="69"/>
      <c r="T102" s="69"/>
      <c r="U102" s="68">
        <v>270</v>
      </c>
      <c r="V102" s="68">
        <v>0.5</v>
      </c>
      <c r="AS102" s="52"/>
      <c r="AT102" s="69"/>
    </row>
    <row r="103" spans="1:46" ht="18" customHeight="1">
      <c r="A103" s="70">
        <v>2558</v>
      </c>
      <c r="B103" s="71">
        <v>302.4</v>
      </c>
      <c r="C103" s="72">
        <v>177</v>
      </c>
      <c r="D103" s="73">
        <v>42228</v>
      </c>
      <c r="E103" s="104">
        <v>302.26</v>
      </c>
      <c r="F103" s="72">
        <v>122.8</v>
      </c>
      <c r="G103" s="73">
        <v>42229</v>
      </c>
      <c r="H103" s="92">
        <v>301.16</v>
      </c>
      <c r="I103" s="72">
        <v>0.06</v>
      </c>
      <c r="J103" s="73">
        <v>240408</v>
      </c>
      <c r="K103" s="92">
        <v>301.17</v>
      </c>
      <c r="L103" s="72">
        <v>0.07</v>
      </c>
      <c r="M103" s="73">
        <v>240408</v>
      </c>
      <c r="N103" s="71">
        <v>332.91</v>
      </c>
      <c r="O103" s="74">
        <f t="shared" si="3"/>
        <v>10.556476227000001</v>
      </c>
      <c r="P103" s="91"/>
      <c r="Q103" s="68">
        <f t="shared" si="2"/>
        <v>1.8999999999999773</v>
      </c>
      <c r="R103" s="68">
        <f t="shared" si="1"/>
        <v>0.660000000000025</v>
      </c>
      <c r="S103" s="69"/>
      <c r="T103" s="69"/>
      <c r="U103" s="68">
        <v>177</v>
      </c>
      <c r="V103" s="68">
        <v>0.06</v>
      </c>
      <c r="AS103" s="52"/>
      <c r="AT103" s="69"/>
    </row>
    <row r="104" spans="1:46" ht="18" customHeight="1">
      <c r="A104" s="70">
        <v>2559</v>
      </c>
      <c r="B104" s="71">
        <v>303.17</v>
      </c>
      <c r="C104" s="72">
        <v>363.75</v>
      </c>
      <c r="D104" s="73">
        <v>42685</v>
      </c>
      <c r="E104" s="104">
        <v>302.835</v>
      </c>
      <c r="F104" s="72">
        <v>240.5</v>
      </c>
      <c r="G104" s="73">
        <v>42688</v>
      </c>
      <c r="H104" s="92">
        <v>301.17</v>
      </c>
      <c r="I104" s="72">
        <v>0.07</v>
      </c>
      <c r="J104" s="73">
        <v>240810</v>
      </c>
      <c r="K104" s="92">
        <v>301.2</v>
      </c>
      <c r="L104" s="72">
        <v>0.1</v>
      </c>
      <c r="M104" s="73">
        <v>240809</v>
      </c>
      <c r="N104" s="71">
        <v>750.25</v>
      </c>
      <c r="O104" s="74">
        <f t="shared" si="3"/>
        <v>23.790202425</v>
      </c>
      <c r="P104" s="91"/>
      <c r="Q104" s="68">
        <f t="shared" si="2"/>
        <v>2.670000000000016</v>
      </c>
      <c r="R104" s="68">
        <f>H104-$Q$4</f>
        <v>0.6700000000000159</v>
      </c>
      <c r="S104" s="69"/>
      <c r="T104" s="69"/>
      <c r="U104" s="68">
        <v>363.75</v>
      </c>
      <c r="V104" s="68">
        <v>0.07</v>
      </c>
      <c r="AS104" s="52"/>
      <c r="AT104" s="69"/>
    </row>
    <row r="105" spans="1:46" ht="18" customHeight="1">
      <c r="A105" s="70">
        <v>2560</v>
      </c>
      <c r="B105" s="71">
        <v>303.2</v>
      </c>
      <c r="C105" s="72">
        <v>270</v>
      </c>
      <c r="D105" s="105">
        <v>43398</v>
      </c>
      <c r="E105" s="104">
        <v>303.13</v>
      </c>
      <c r="F105" s="72">
        <v>253.55</v>
      </c>
      <c r="G105" s="84">
        <v>43398</v>
      </c>
      <c r="H105" s="92">
        <v>301.51</v>
      </c>
      <c r="I105" s="72">
        <v>2.12</v>
      </c>
      <c r="J105" s="84">
        <v>43203</v>
      </c>
      <c r="K105" s="92">
        <v>301.54</v>
      </c>
      <c r="L105" s="72">
        <v>3.08</v>
      </c>
      <c r="M105" s="73">
        <v>43203</v>
      </c>
      <c r="N105" s="71">
        <v>1519.68</v>
      </c>
      <c r="O105" s="74">
        <v>48.19</v>
      </c>
      <c r="P105" s="91"/>
      <c r="Q105" s="68">
        <f t="shared" si="2"/>
        <v>2.6999999999999886</v>
      </c>
      <c r="R105" s="68">
        <f>H105-$Q$4</f>
        <v>1.009999999999991</v>
      </c>
      <c r="S105" s="69"/>
      <c r="T105" s="69"/>
      <c r="U105" s="68">
        <v>270</v>
      </c>
      <c r="V105" s="68">
        <v>2.12</v>
      </c>
      <c r="AS105" s="52"/>
      <c r="AT105" s="69"/>
    </row>
    <row r="106" spans="1:46" ht="18" customHeight="1">
      <c r="A106" s="70">
        <v>2561</v>
      </c>
      <c r="B106" s="71">
        <v>303.65</v>
      </c>
      <c r="C106" s="72">
        <v>329.75</v>
      </c>
      <c r="D106" s="105">
        <v>43741</v>
      </c>
      <c r="E106" s="104">
        <v>303.51</v>
      </c>
      <c r="F106" s="72">
        <v>303.35</v>
      </c>
      <c r="G106" s="84">
        <v>43741</v>
      </c>
      <c r="H106" s="92">
        <v>301.54</v>
      </c>
      <c r="I106" s="72">
        <v>2.32</v>
      </c>
      <c r="J106" s="84">
        <v>43534</v>
      </c>
      <c r="K106" s="92">
        <v>301.56</v>
      </c>
      <c r="L106" s="72">
        <v>2.88</v>
      </c>
      <c r="M106" s="73">
        <v>43534</v>
      </c>
      <c r="N106" s="71">
        <v>1294.73</v>
      </c>
      <c r="O106" s="122">
        <f>+((N106*1000000)/(60*60*24*365))</f>
        <v>41.055618975139524</v>
      </c>
      <c r="P106" s="91"/>
      <c r="Q106" s="68">
        <f t="shared" si="2"/>
        <v>3.1499999999999773</v>
      </c>
      <c r="R106" s="68">
        <f>H106-$Q$4</f>
        <v>1.0400000000000205</v>
      </c>
      <c r="S106" s="69"/>
      <c r="T106" s="69"/>
      <c r="U106" s="68"/>
      <c r="V106" s="68"/>
      <c r="AS106" s="52"/>
      <c r="AT106" s="69"/>
    </row>
    <row r="107" spans="1:46" ht="18" customHeight="1">
      <c r="A107" s="70">
        <v>2562</v>
      </c>
      <c r="B107" s="71">
        <v>302.55</v>
      </c>
      <c r="C107" s="72">
        <v>142</v>
      </c>
      <c r="D107" s="105">
        <v>44074</v>
      </c>
      <c r="E107" s="104">
        <v>302.48</v>
      </c>
      <c r="F107" s="72">
        <v>131.1</v>
      </c>
      <c r="G107" s="84">
        <v>44068</v>
      </c>
      <c r="H107" s="92">
        <v>301.38</v>
      </c>
      <c r="I107" s="72">
        <v>0.32</v>
      </c>
      <c r="J107" s="84">
        <v>43861</v>
      </c>
      <c r="K107" s="92">
        <v>301.39</v>
      </c>
      <c r="L107" s="72">
        <v>0.36</v>
      </c>
      <c r="M107" s="73">
        <v>43861</v>
      </c>
      <c r="N107" s="71">
        <v>654.52</v>
      </c>
      <c r="O107" s="74">
        <v>20.75</v>
      </c>
      <c r="P107" s="91"/>
      <c r="Q107" s="68">
        <f>B107-$Q$4</f>
        <v>2.0500000000000114</v>
      </c>
      <c r="R107" s="68">
        <f>H107-$Q$4</f>
        <v>0.8799999999999955</v>
      </c>
      <c r="S107" s="69"/>
      <c r="T107" s="69"/>
      <c r="AS107" s="52"/>
      <c r="AT107" s="69"/>
    </row>
    <row r="108" spans="1:46" ht="18" customHeight="1">
      <c r="A108" s="70">
        <v>2563</v>
      </c>
      <c r="B108" s="71">
        <v>302.84</v>
      </c>
      <c r="C108" s="72">
        <v>201.2</v>
      </c>
      <c r="D108" s="105">
        <v>44047</v>
      </c>
      <c r="E108" s="104">
        <v>302.67</v>
      </c>
      <c r="F108" s="72">
        <v>171.9</v>
      </c>
      <c r="G108" s="84">
        <v>44048</v>
      </c>
      <c r="H108" s="92">
        <v>301.25</v>
      </c>
      <c r="I108" s="72">
        <v>0.05</v>
      </c>
      <c r="J108" s="84">
        <v>43944</v>
      </c>
      <c r="K108" s="92">
        <v>301.26</v>
      </c>
      <c r="L108" s="72">
        <v>0.06</v>
      </c>
      <c r="M108" s="73">
        <v>43944</v>
      </c>
      <c r="N108" s="71">
        <v>579.55</v>
      </c>
      <c r="O108" s="74">
        <v>18.38</v>
      </c>
      <c r="P108" s="91"/>
      <c r="Q108" s="68">
        <f>B108-$Q$4</f>
        <v>2.339999999999975</v>
      </c>
      <c r="R108" s="68">
        <f>H108-$Q$4</f>
        <v>0.75</v>
      </c>
      <c r="S108" s="69"/>
      <c r="T108" s="69"/>
      <c r="AS108" s="52"/>
      <c r="AT108" s="69"/>
    </row>
    <row r="109" spans="1:46" ht="18" customHeight="1">
      <c r="A109" s="70">
        <v>2564</v>
      </c>
      <c r="B109" s="71">
        <v>302.52</v>
      </c>
      <c r="C109" s="72">
        <v>145.4</v>
      </c>
      <c r="D109" s="105">
        <v>44493</v>
      </c>
      <c r="E109" s="104">
        <v>302.463</v>
      </c>
      <c r="F109" s="72">
        <v>136</v>
      </c>
      <c r="G109" s="84">
        <v>44493</v>
      </c>
      <c r="H109" s="92">
        <v>301.26</v>
      </c>
      <c r="I109" s="72">
        <v>0.12</v>
      </c>
      <c r="J109" s="84">
        <v>242615</v>
      </c>
      <c r="K109" s="92">
        <v>301.338</v>
      </c>
      <c r="L109" s="72">
        <v>0.14</v>
      </c>
      <c r="M109" s="73">
        <v>242614</v>
      </c>
      <c r="N109" s="71">
        <v>620.77</v>
      </c>
      <c r="O109" s="74">
        <v>19.684430469</v>
      </c>
      <c r="P109" s="91"/>
      <c r="Q109" s="68">
        <v>2.019999999999982</v>
      </c>
      <c r="R109" s="68">
        <v>0.7599999999999909</v>
      </c>
      <c r="S109" s="69"/>
      <c r="T109" s="69"/>
      <c r="AS109" s="52"/>
      <c r="AT109" s="69"/>
    </row>
    <row r="110" spans="1:46" ht="18" customHeight="1">
      <c r="A110" s="70"/>
      <c r="B110" s="71"/>
      <c r="C110" s="72"/>
      <c r="D110" s="105"/>
      <c r="E110" s="104"/>
      <c r="F110" s="72"/>
      <c r="G110" s="84"/>
      <c r="H110" s="92"/>
      <c r="I110" s="72"/>
      <c r="J110" s="84"/>
      <c r="K110" s="92"/>
      <c r="L110" s="72"/>
      <c r="M110" s="73"/>
      <c r="N110" s="71"/>
      <c r="O110" s="74"/>
      <c r="P110" s="91"/>
      <c r="Q110" s="68"/>
      <c r="R110" s="68"/>
      <c r="S110" s="69"/>
      <c r="T110" s="69"/>
      <c r="AS110" s="52"/>
      <c r="AT110" s="69"/>
    </row>
    <row r="111" spans="1:46" ht="18" customHeight="1">
      <c r="A111" s="70"/>
      <c r="B111" s="71"/>
      <c r="C111" s="72"/>
      <c r="D111" s="106"/>
      <c r="E111" s="104"/>
      <c r="F111" s="78"/>
      <c r="G111" s="107"/>
      <c r="H111" s="92"/>
      <c r="I111" s="78"/>
      <c r="J111" s="107"/>
      <c r="K111" s="92"/>
      <c r="L111" s="72"/>
      <c r="M111" s="73"/>
      <c r="N111" s="71"/>
      <c r="O111" s="74"/>
      <c r="P111" s="75"/>
      <c r="Q111" s="69"/>
      <c r="R111" s="68"/>
      <c r="S111" s="68"/>
      <c r="T111" s="68"/>
      <c r="AS111" s="69"/>
      <c r="AT111" s="69"/>
    </row>
    <row r="112" spans="1:46" ht="22.5" customHeight="1">
      <c r="A112" s="108"/>
      <c r="B112" s="109" t="s">
        <v>24</v>
      </c>
      <c r="C112" s="110"/>
      <c r="E112" s="111"/>
      <c r="F112" s="111"/>
      <c r="G112" s="112"/>
      <c r="H112" s="111"/>
      <c r="I112" s="111"/>
      <c r="J112" s="113"/>
      <c r="K112" s="111"/>
      <c r="L112" s="111"/>
      <c r="M112" s="114"/>
      <c r="N112" s="110"/>
      <c r="O112" s="110"/>
      <c r="P112" s="115"/>
      <c r="R112" s="6"/>
      <c r="S112" s="6"/>
      <c r="T112" s="6"/>
      <c r="AS112" s="69"/>
      <c r="AT112" s="69"/>
    </row>
    <row r="113" spans="1:46" ht="22.5" customHeight="1">
      <c r="A113" s="81"/>
      <c r="B113" s="115"/>
      <c r="C113" s="116" t="s">
        <v>21</v>
      </c>
      <c r="D113" s="117"/>
      <c r="F113" s="116"/>
      <c r="G113" s="117"/>
      <c r="H113" s="116"/>
      <c r="I113" s="116"/>
      <c r="J113" s="118"/>
      <c r="K113" s="116"/>
      <c r="L113" s="116"/>
      <c r="M113" s="119"/>
      <c r="N113" s="115"/>
      <c r="O113" s="115"/>
      <c r="P113" s="115"/>
      <c r="R113" s="6"/>
      <c r="S113" s="6"/>
      <c r="T113" s="6"/>
      <c r="AS113" s="69"/>
      <c r="AT113" s="69"/>
    </row>
    <row r="114" spans="1:46" ht="22.5" customHeight="1">
      <c r="A114" s="81"/>
      <c r="B114" s="115"/>
      <c r="C114" s="116" t="s">
        <v>22</v>
      </c>
      <c r="D114" s="117"/>
      <c r="F114" s="116"/>
      <c r="G114" s="117"/>
      <c r="H114" s="116"/>
      <c r="I114" s="116"/>
      <c r="J114" s="118"/>
      <c r="K114" s="116"/>
      <c r="L114" s="116"/>
      <c r="M114" s="119"/>
      <c r="N114" s="115"/>
      <c r="O114" s="115"/>
      <c r="P114" s="115"/>
      <c r="R114" s="6"/>
      <c r="S114" s="6"/>
      <c r="T114" s="6"/>
      <c r="AS114" s="69"/>
      <c r="AT114" s="69"/>
    </row>
    <row r="115" spans="1:46" ht="22.5" customHeight="1">
      <c r="A115" s="81"/>
      <c r="B115" s="115"/>
      <c r="C115" s="116" t="s">
        <v>23</v>
      </c>
      <c r="D115" s="117"/>
      <c r="F115" s="116"/>
      <c r="G115" s="117"/>
      <c r="H115" s="116"/>
      <c r="I115" s="116"/>
      <c r="J115" s="117"/>
      <c r="K115" s="116"/>
      <c r="L115" s="116"/>
      <c r="M115" s="119"/>
      <c r="N115" s="115"/>
      <c r="O115" s="115"/>
      <c r="P115" s="115"/>
      <c r="R115" s="6"/>
      <c r="S115" s="6"/>
      <c r="T115" s="6"/>
      <c r="AS115" s="69"/>
      <c r="AT115" s="69"/>
    </row>
    <row r="116" spans="1:46" ht="22.5" customHeight="1">
      <c r="A116" s="81"/>
      <c r="B116" s="115"/>
      <c r="C116" s="115"/>
      <c r="D116" s="117"/>
      <c r="E116" s="116"/>
      <c r="F116" s="116"/>
      <c r="G116" s="117"/>
      <c r="H116" s="116"/>
      <c r="I116" s="116"/>
      <c r="J116" s="117"/>
      <c r="K116" s="116"/>
      <c r="L116" s="116"/>
      <c r="M116" s="119"/>
      <c r="N116" s="115"/>
      <c r="O116" s="115"/>
      <c r="P116" s="115"/>
      <c r="R116" s="6"/>
      <c r="S116" s="6"/>
      <c r="T116" s="6"/>
      <c r="AS116" s="69"/>
      <c r="AT116" s="69"/>
    </row>
    <row r="117" spans="1:46" ht="22.5" customHeight="1">
      <c r="A117" s="81"/>
      <c r="B117" s="115"/>
      <c r="C117" s="115"/>
      <c r="D117" s="117"/>
      <c r="E117" s="116"/>
      <c r="F117" s="116"/>
      <c r="G117" s="117"/>
      <c r="H117" s="116"/>
      <c r="I117" s="116"/>
      <c r="J117" s="117"/>
      <c r="K117" s="116"/>
      <c r="L117" s="116"/>
      <c r="M117" s="119"/>
      <c r="N117" s="115"/>
      <c r="O117" s="115"/>
      <c r="P117" s="115"/>
      <c r="R117" s="6"/>
      <c r="S117" s="6"/>
      <c r="T117" s="6"/>
      <c r="AS117" s="69"/>
      <c r="AT117" s="69"/>
    </row>
    <row r="118" spans="1:46" ht="22.5" customHeight="1">
      <c r="A118" s="81"/>
      <c r="B118" s="115"/>
      <c r="C118" s="115"/>
      <c r="D118" s="117"/>
      <c r="E118" s="116"/>
      <c r="F118" s="116"/>
      <c r="G118" s="117"/>
      <c r="H118" s="116"/>
      <c r="I118" s="116"/>
      <c r="J118" s="117"/>
      <c r="K118" s="116"/>
      <c r="L118" s="116"/>
      <c r="M118" s="119"/>
      <c r="N118" s="115"/>
      <c r="O118" s="115"/>
      <c r="P118" s="115"/>
      <c r="R118" s="6"/>
      <c r="S118" s="6"/>
      <c r="T118" s="6"/>
      <c r="AS118" s="69"/>
      <c r="AT118" s="69"/>
    </row>
    <row r="119" spans="1:46" ht="22.5" customHeight="1">
      <c r="A119" s="81"/>
      <c r="B119" s="115"/>
      <c r="C119" s="115"/>
      <c r="D119" s="117"/>
      <c r="E119" s="116"/>
      <c r="F119" s="116"/>
      <c r="G119" s="117"/>
      <c r="H119" s="116"/>
      <c r="I119" s="115"/>
      <c r="J119" s="116"/>
      <c r="K119" s="116"/>
      <c r="L119" s="116"/>
      <c r="M119" s="119"/>
      <c r="N119" s="115"/>
      <c r="O119" s="115"/>
      <c r="P119" s="115"/>
      <c r="R119" s="6"/>
      <c r="S119" s="6"/>
      <c r="T119" s="6"/>
      <c r="AS119" s="69"/>
      <c r="AT119" s="69"/>
    </row>
    <row r="120" spans="1:46" ht="22.5" customHeight="1">
      <c r="A120" s="81"/>
      <c r="B120" s="115"/>
      <c r="C120" s="115"/>
      <c r="D120" s="117"/>
      <c r="E120" s="116"/>
      <c r="F120" s="116"/>
      <c r="G120" s="117"/>
      <c r="H120" s="116"/>
      <c r="I120" s="115"/>
      <c r="J120" s="116"/>
      <c r="K120" s="116"/>
      <c r="L120" s="116"/>
      <c r="M120" s="119"/>
      <c r="N120" s="115"/>
      <c r="O120" s="115"/>
      <c r="P120" s="115"/>
      <c r="R120" s="6"/>
      <c r="S120" s="6"/>
      <c r="T120" s="6"/>
      <c r="AS120" s="69"/>
      <c r="AT120" s="69"/>
    </row>
    <row r="121" spans="1:20" ht="22.5" customHeight="1">
      <c r="A121" s="81"/>
      <c r="B121" s="115"/>
      <c r="C121" s="115"/>
      <c r="D121" s="117"/>
      <c r="E121" s="116"/>
      <c r="F121" s="116"/>
      <c r="G121" s="117"/>
      <c r="H121" s="116"/>
      <c r="I121" s="115"/>
      <c r="J121" s="116"/>
      <c r="K121" s="116"/>
      <c r="L121" s="116"/>
      <c r="M121" s="119"/>
      <c r="N121" s="115"/>
      <c r="O121" s="115"/>
      <c r="P121" s="115"/>
      <c r="R121" s="6"/>
      <c r="S121" s="6"/>
      <c r="T121" s="6"/>
    </row>
    <row r="122" spans="1:20" ht="22.5" customHeight="1">
      <c r="A122" s="81"/>
      <c r="I122" s="115"/>
      <c r="J122" s="116"/>
      <c r="P122" s="115"/>
      <c r="R122" s="6"/>
      <c r="S122" s="6"/>
      <c r="T122" s="6"/>
    </row>
    <row r="123" spans="9:20" ht="18" customHeight="1">
      <c r="I123" s="115"/>
      <c r="J123" s="116"/>
      <c r="P123" s="115"/>
      <c r="R123" s="6"/>
      <c r="S123" s="6"/>
      <c r="T123" s="6"/>
    </row>
    <row r="124" spans="9:20" ht="18" customHeight="1">
      <c r="I124" s="115"/>
      <c r="J124" s="116"/>
      <c r="P124" s="115"/>
      <c r="R124" s="6"/>
      <c r="S124" s="6"/>
      <c r="T124" s="6"/>
    </row>
    <row r="125" spans="9:16" ht="18" customHeight="1">
      <c r="I125" s="115"/>
      <c r="J125" s="116"/>
      <c r="P125" s="115"/>
    </row>
    <row r="126" spans="9:16" ht="18" customHeight="1">
      <c r="I126" s="115"/>
      <c r="J126" s="116"/>
      <c r="P126" s="115"/>
    </row>
    <row r="127" spans="9:16" ht="18" customHeight="1">
      <c r="I127" s="115"/>
      <c r="J127" s="116"/>
      <c r="P127" s="115"/>
    </row>
    <row r="128" spans="9:16" ht="18" customHeight="1">
      <c r="I128" s="115"/>
      <c r="J128" s="116"/>
      <c r="P128" s="115"/>
    </row>
    <row r="129" spans="9:16" ht="18" customHeight="1">
      <c r="I129" s="115"/>
      <c r="J129" s="120"/>
      <c r="P129" s="115"/>
    </row>
    <row r="130" ht="18" customHeight="1">
      <c r="P130" s="115"/>
    </row>
    <row r="131" ht="18" customHeight="1">
      <c r="P131" s="115"/>
    </row>
    <row r="132" ht="18" customHeight="1">
      <c r="P132" s="115"/>
    </row>
    <row r="133" ht="18" customHeight="1">
      <c r="P133" s="115"/>
    </row>
    <row r="134" ht="22.5" customHeight="1">
      <c r="P134" s="115"/>
    </row>
    <row r="135" ht="22.5" customHeight="1">
      <c r="P135" s="115"/>
    </row>
    <row r="136" ht="22.5" customHeight="1">
      <c r="P136" s="115"/>
    </row>
    <row r="137" ht="22.5" customHeight="1">
      <c r="P137" s="115"/>
    </row>
  </sheetData>
  <sheetProtection/>
  <mergeCells count="3">
    <mergeCell ref="Q7:R7"/>
    <mergeCell ref="U7:V7"/>
    <mergeCell ref="U40:V40"/>
  </mergeCells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2013-06-24T02:04:47Z</cp:lastPrinted>
  <dcterms:created xsi:type="dcterms:W3CDTF">1994-01-31T08:04:27Z</dcterms:created>
  <dcterms:modified xsi:type="dcterms:W3CDTF">2022-05-25T06:46:51Z</dcterms:modified>
  <cp:category/>
  <cp:version/>
  <cp:contentType/>
  <cp:contentStatus/>
</cp:coreProperties>
</file>