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00" windowWidth="9195" windowHeight="4770" activeTab="0"/>
  </bookViews>
  <sheets>
    <sheet name="H41p14a" sheetId="1" r:id="rId1"/>
    <sheet name="p.14a" sheetId="2" r:id="rId2"/>
  </sheets>
  <externalReferences>
    <externalReference r:id="rId5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<sst xmlns="http://schemas.openxmlformats.org/spreadsheetml/2006/main" count="89" uniqueCount="44">
  <si>
    <t xml:space="preserve">       ปริมาณน้ำรายปี</t>
  </si>
  <si>
    <t xml:space="preserve"> </t>
  </si>
  <si>
    <t>สถานี :  P.14A  น้ำแม่แจ่ม  อ.ฮอด จ.เชียงใหม่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</si>
  <si>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</si>
  <si>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</si>
  <si>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</si>
  <si>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</si>
  <si>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</si>
  <si>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</si>
  <si>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</si>
  <si>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</si>
  <si>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</si>
  <si>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</si>
  <si>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</si>
  <si>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</si>
  <si>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</si>
  <si>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</si>
  <si>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3 ต.ค.</t>
  </si>
  <si>
    <t>หยุดการสำรวจระดับน้ำและปริมาณน้ำ</t>
  </si>
  <si>
    <t xml:space="preserve">    2. ปีน้ำ 2504 - 2511 ใช้จุดสำรวจปริมาณน้ำปีน้ำ 2501 - 2503</t>
  </si>
  <si>
    <t>23-31มี.ค.</t>
  </si>
  <si>
    <t>1-5เม.ย.</t>
  </si>
  <si>
    <t>29เม.ย</t>
  </si>
  <si>
    <t>25-26เม.ย.</t>
  </si>
  <si>
    <t>26-31เม.ย.</t>
  </si>
  <si>
    <t>13-18เม.ย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</si>
  <si>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</si>
  <si>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</si>
  <si>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</si>
  <si>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</si>
  <si>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</si>
  <si>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</si>
  <si>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</si>
  <si>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</si>
  <si>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ราคาศุนย์เสาปี 01-11</t>
  </si>
  <si>
    <t>ราคาศุนย์เสาปี  52</t>
  </si>
  <si>
    <t>-</t>
  </si>
  <si>
    <t>หมายเหตุ  หยุดสำรวจปริมาณน้ำปี 2512 - 2552</t>
  </si>
  <si>
    <t>ราคาศุนย์เสาระดับปี 2501-2511 = 262.700 ม.</t>
  </si>
  <si>
    <t>ราคาศุนย์เสาระดับปี 2552 = 261.863 ม.</t>
  </si>
  <si>
    <t>ปีน้ำ 2556 ไม่สามารถวัดปริมาณน้ำได้ เนื่องจากมีการก่อสร้างสะพาน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</si>
  <si>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1 เม.ย. ถึง 31 มี.ค. ของปีต่อไป</t>
    </r>
  </si>
  <si>
    <t>พื้นที่รับน้ำ   3,909   ตร.กม.</t>
  </si>
  <si>
    <t>ตลิ่งฝั่งซ้าย 268.286 ม.(ร.ท.ก.) ตลิ่งฝั่งขวา 268.388 ม.(ร.ท.ก.) ท้องน้ำ  ม.(ร.ท.ก.) ศูนย์เสาระดับน้ำ 261.863 ม.(ร.ท.ก.)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</si>
</sst>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\t#,##0_);\(\t#,##0\)"/>
    <numFmt numFmtId="183" formatCode="\t#,##0_);[Red]\(\t#,##0\)"/>
    <numFmt numFmtId="184" formatCode="_(&quot;฿&quot;* \t#,##0_);_(&quot;฿&quot;* \(\t#,##0\);_(&quot;฿&quot;* &quot;-&quot;_);_(@_)"/>
    <numFmt numFmtId="185" formatCode="d\ ดดดด\ &quot;พ.ศ.&quot;\ bbbb"/>
    <numFmt numFmtId="186" formatCode="ว\ ดดดด\ &quot;ค.ศ.&quot;\ คคคค"/>
    <numFmt numFmtId="187" formatCode="&quot;วันที่&quot;\ ว\ ดดดด\ ปปปป"/>
    <numFmt numFmtId="188" formatCode="d\ ดดด\ bb"/>
    <numFmt numFmtId="189" formatCode="ว\ ดดด\ ปป"/>
    <numFmt numFmtId="190" formatCode="วว/ดด/ปป"/>
    <numFmt numFmtId="191" formatCode="ชช:น:ทท"/>
    <numFmt numFmtId="192" formatCode="ช\.น\ &quot;น.&quot;"/>
    <numFmt numFmtId="193" formatCode="\t0.00E+00"/>
    <numFmt numFmtId="194" formatCode="&quot;฿&quot;\t#,##0_);\(&quot;฿&quot;\t#,##0\)"/>
    <numFmt numFmtId="195" formatCode="&quot;฿&quot;\t#,##0_);[Red]\(&quot;฿&quot;\t#,##0\)"/>
    <numFmt numFmtId="196" formatCode="d\ ดดด"/>
    <numFmt numFmtId="197" formatCode="0.000"/>
    <numFmt numFmtId="198" formatCode="dดดด"/>
    <numFmt numFmtId="199" formatCode="d\ \ด\ด\ด"/>
    <numFmt numFmtId="200" formatCode="d\ mmm"/>
    <numFmt numFmtId="201" formatCode="0_)"/>
    <numFmt numFmtId="202" formatCode="0_);\(0\)"/>
    <numFmt numFmtId="203" formatCode="mmm\-yyyy"/>
    <numFmt numFmtId="204" formatCode="0.0"/>
  </numFmts>
  <fonts count="58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sz val="12"/>
      <name val="TH SarabunPSK"/>
      <family val="2"/>
    </font>
    <font>
      <b/>
      <u val="double"/>
      <sz val="16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b/>
      <sz val="14"/>
      <color indexed="10"/>
      <name val="TH SarabunPSK"/>
      <family val="2"/>
    </font>
    <font>
      <sz val="10.5"/>
      <color indexed="8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6"/>
      <color indexed="10"/>
      <name val="TH SarabunPSK"/>
      <family val="2"/>
    </font>
    <font>
      <b/>
      <sz val="10.5"/>
      <color indexed="17"/>
      <name val="Arial"/>
      <family val="0"/>
    </font>
    <font>
      <b/>
      <sz val="18"/>
      <color indexed="12"/>
      <name val="AngsanaUPC"/>
      <family val="0"/>
    </font>
    <font>
      <b/>
      <sz val="8.75"/>
      <color indexed="17"/>
      <name val="Arial"/>
      <family val="0"/>
    </font>
    <font>
      <b/>
      <sz val="17.75"/>
      <color indexed="12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Alignment="1">
      <alignment/>
    </xf>
    <xf numFmtId="196" fontId="6" fillId="0" borderId="0" xfId="0" applyNumberFormat="1" applyFont="1" applyAlignment="1">
      <alignment horizontal="centerContinuous"/>
    </xf>
    <xf numFmtId="2" fontId="5" fillId="0" borderId="0" xfId="0" applyNumberFormat="1" applyFont="1" applyAlignment="1">
      <alignment horizontal="centerContinuous"/>
    </xf>
    <xf numFmtId="196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196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/>
    </xf>
    <xf numFmtId="196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196" fontId="5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196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96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196" fontId="7" fillId="0" borderId="0" xfId="0" applyNumberFormat="1" applyFont="1" applyAlignment="1">
      <alignment horizontal="center"/>
    </xf>
    <xf numFmtId="197" fontId="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center"/>
    </xf>
    <xf numFmtId="196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97" fontId="9" fillId="0" borderId="0" xfId="0" applyNumberFormat="1" applyFont="1" applyAlignment="1">
      <alignment/>
    </xf>
    <xf numFmtId="0" fontId="8" fillId="0" borderId="10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196" fontId="10" fillId="0" borderId="11" xfId="0" applyNumberFormat="1" applyFont="1" applyBorder="1" applyAlignment="1">
      <alignment horizontal="centerContinuous"/>
    </xf>
    <xf numFmtId="2" fontId="10" fillId="0" borderId="11" xfId="0" applyNumberFormat="1" applyFont="1" applyBorder="1" applyAlignment="1">
      <alignment horizontal="centerContinuous"/>
    </xf>
    <xf numFmtId="196" fontId="10" fillId="0" borderId="12" xfId="0" applyNumberFormat="1" applyFont="1" applyBorder="1" applyAlignment="1">
      <alignment horizontal="centerContinuous"/>
    </xf>
    <xf numFmtId="196" fontId="8" fillId="0" borderId="11" xfId="0" applyNumberFormat="1" applyFont="1" applyBorder="1" applyAlignment="1">
      <alignment horizontal="centerContinuous"/>
    </xf>
    <xf numFmtId="2" fontId="8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0" fontId="8" fillId="0" borderId="15" xfId="0" applyFont="1" applyBorder="1" applyAlignment="1">
      <alignment horizontal="center"/>
    </xf>
    <xf numFmtId="2" fontId="8" fillId="0" borderId="16" xfId="0" applyNumberFormat="1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196" fontId="8" fillId="0" borderId="16" xfId="0" applyNumberFormat="1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196" fontId="8" fillId="0" borderId="18" xfId="0" applyNumberFormat="1" applyFont="1" applyBorder="1" applyAlignment="1">
      <alignment horizontal="centerContinuous"/>
    </xf>
    <xf numFmtId="2" fontId="8" fillId="0" borderId="17" xfId="0" applyNumberFormat="1" applyFont="1" applyBorder="1" applyAlignment="1">
      <alignment horizontal="centerContinuous"/>
    </xf>
    <xf numFmtId="2" fontId="8" fillId="0" borderId="15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/>
    </xf>
    <xf numFmtId="196" fontId="10" fillId="0" borderId="19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left"/>
    </xf>
    <xf numFmtId="2" fontId="10" fillId="0" borderId="19" xfId="0" applyNumberFormat="1" applyFont="1" applyBorder="1" applyAlignment="1">
      <alignment horizontal="center"/>
    </xf>
    <xf numFmtId="196" fontId="10" fillId="0" borderId="15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2" fontId="10" fillId="0" borderId="16" xfId="0" applyNumberFormat="1" applyFont="1" applyBorder="1" applyAlignment="1">
      <alignment/>
    </xf>
    <xf numFmtId="2" fontId="10" fillId="0" borderId="16" xfId="0" applyNumberFormat="1" applyFont="1" applyBorder="1" applyAlignment="1">
      <alignment horizontal="center"/>
    </xf>
    <xf numFmtId="196" fontId="10" fillId="0" borderId="16" xfId="0" applyNumberFormat="1" applyFont="1" applyBorder="1" applyAlignment="1">
      <alignment horizontal="right"/>
    </xf>
    <xf numFmtId="196" fontId="10" fillId="0" borderId="16" xfId="0" applyNumberFormat="1" applyFont="1" applyBorder="1" applyAlignment="1">
      <alignment horizontal="center"/>
    </xf>
    <xf numFmtId="196" fontId="10" fillId="0" borderId="18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1" xfId="0" applyNumberFormat="1" applyFont="1" applyBorder="1" applyAlignment="1">
      <alignment/>
    </xf>
    <xf numFmtId="196" fontId="5" fillId="0" borderId="21" xfId="0" applyNumberFormat="1" applyFont="1" applyBorder="1" applyAlignment="1">
      <alignment/>
    </xf>
    <xf numFmtId="196" fontId="5" fillId="0" borderId="21" xfId="0" applyNumberFormat="1" applyFont="1" applyBorder="1" applyAlignment="1">
      <alignment horizontal="right"/>
    </xf>
    <xf numFmtId="2" fontId="5" fillId="0" borderId="21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right"/>
    </xf>
    <xf numFmtId="2" fontId="5" fillId="0" borderId="22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2" fontId="5" fillId="0" borderId="24" xfId="0" applyNumberFormat="1" applyFont="1" applyBorder="1" applyAlignment="1">
      <alignment/>
    </xf>
    <xf numFmtId="196" fontId="5" fillId="0" borderId="24" xfId="0" applyNumberFormat="1" applyFont="1" applyBorder="1" applyAlignment="1">
      <alignment/>
    </xf>
    <xf numFmtId="196" fontId="5" fillId="0" borderId="24" xfId="0" applyNumberFormat="1" applyFont="1" applyBorder="1" applyAlignment="1">
      <alignment horizontal="right"/>
    </xf>
    <xf numFmtId="2" fontId="5" fillId="0" borderId="24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right"/>
    </xf>
    <xf numFmtId="2" fontId="5" fillId="0" borderId="25" xfId="0" applyNumberFormat="1" applyFont="1" applyBorder="1" applyAlignment="1">
      <alignment/>
    </xf>
    <xf numFmtId="196" fontId="11" fillId="0" borderId="24" xfId="0" applyNumberFormat="1" applyFont="1" applyBorder="1" applyAlignment="1">
      <alignment vertical="center"/>
    </xf>
    <xf numFmtId="0" fontId="5" fillId="0" borderId="24" xfId="0" applyFont="1" applyBorder="1" applyAlignment="1">
      <alignment horizontal="right"/>
    </xf>
    <xf numFmtId="2" fontId="5" fillId="0" borderId="25" xfId="0" applyNumberFormat="1" applyFont="1" applyBorder="1" applyAlignment="1">
      <alignment horizontal="right"/>
    </xf>
    <xf numFmtId="2" fontId="5" fillId="0" borderId="25" xfId="42" applyNumberFormat="1" applyFont="1" applyBorder="1" applyAlignment="1">
      <alignment/>
    </xf>
    <xf numFmtId="2" fontId="56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5" fillId="0" borderId="25" xfId="42" applyNumberFormat="1" applyFont="1" applyBorder="1" applyAlignment="1">
      <alignment horizontal="right"/>
    </xf>
    <xf numFmtId="0" fontId="8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1" fontId="5" fillId="35" borderId="26" xfId="0" applyNumberFormat="1" applyFont="1" applyFill="1" applyBorder="1" applyAlignment="1" applyProtection="1">
      <alignment horizontal="center"/>
      <protection/>
    </xf>
    <xf numFmtId="2" fontId="5" fillId="33" borderId="26" xfId="0" applyNumberFormat="1" applyFont="1" applyFill="1" applyBorder="1" applyAlignment="1">
      <alignment horizontal="right"/>
    </xf>
    <xf numFmtId="2" fontId="5" fillId="34" borderId="26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center"/>
    </xf>
    <xf numFmtId="2" fontId="5" fillId="34" borderId="26" xfId="0" applyNumberFormat="1" applyFont="1" applyFill="1" applyBorder="1" applyAlignment="1">
      <alignment horizontal="center"/>
    </xf>
    <xf numFmtId="1" fontId="5" fillId="35" borderId="26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1" fontId="5" fillId="35" borderId="27" xfId="0" applyNumberFormat="1" applyFont="1" applyFill="1" applyBorder="1" applyAlignment="1" applyProtection="1">
      <alignment horizontal="center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27" xfId="0" applyNumberFormat="1" applyFont="1" applyFill="1" applyBorder="1" applyAlignment="1">
      <alignment horizontal="center"/>
    </xf>
    <xf numFmtId="2" fontId="5" fillId="34" borderId="27" xfId="0" applyNumberFormat="1" applyFont="1" applyFill="1" applyBorder="1" applyAlignment="1">
      <alignment horizontal="center"/>
    </xf>
    <xf numFmtId="1" fontId="5" fillId="35" borderId="18" xfId="0" applyNumberFormat="1" applyFont="1" applyFill="1" applyBorder="1" applyAlignment="1" applyProtection="1">
      <alignment horizontal="center"/>
      <protection/>
    </xf>
    <xf numFmtId="2" fontId="5" fillId="33" borderId="18" xfId="0" applyNumberFormat="1" applyFont="1" applyFill="1" applyBorder="1" applyAlignment="1">
      <alignment horizontal="right"/>
    </xf>
    <xf numFmtId="2" fontId="5" fillId="33" borderId="18" xfId="0" applyNumberFormat="1" applyFont="1" applyFill="1" applyBorder="1" applyAlignment="1">
      <alignment horizontal="center"/>
    </xf>
    <xf numFmtId="2" fontId="5" fillId="34" borderId="18" xfId="0" applyNumberFormat="1" applyFont="1" applyFill="1" applyBorder="1" applyAlignment="1">
      <alignment horizontal="center"/>
    </xf>
    <xf numFmtId="4" fontId="5" fillId="0" borderId="21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 horizontal="right"/>
    </xf>
    <xf numFmtId="4" fontId="5" fillId="0" borderId="24" xfId="0" applyNumberFormat="1" applyFont="1" applyFill="1" applyBorder="1" applyAlignment="1">
      <alignment/>
    </xf>
    <xf numFmtId="4" fontId="5" fillId="34" borderId="26" xfId="0" applyNumberFormat="1" applyFont="1" applyFill="1" applyBorder="1" applyAlignment="1">
      <alignment horizontal="right"/>
    </xf>
    <xf numFmtId="4" fontId="5" fillId="34" borderId="27" xfId="0" applyNumberFormat="1" applyFont="1" applyFill="1" applyBorder="1" applyAlignment="1">
      <alignment horizontal="right"/>
    </xf>
    <xf numFmtId="4" fontId="5" fillId="34" borderId="18" xfId="0" applyNumberFormat="1" applyFont="1" applyFill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3" xfId="0" applyNumberFormat="1" applyFont="1" applyBorder="1" applyAlignment="1">
      <alignment/>
    </xf>
    <xf numFmtId="196" fontId="5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196" fontId="5" fillId="0" borderId="13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196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96" fontId="5" fillId="0" borderId="0" xfId="0" applyNumberFormat="1" applyFont="1" applyBorder="1" applyAlignment="1">
      <alignment horizontal="right"/>
    </xf>
    <xf numFmtId="196" fontId="1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197" fontId="9" fillId="0" borderId="0" xfId="0" applyNumberFormat="1" applyFont="1" applyBorder="1" applyAlignment="1">
      <alignment/>
    </xf>
    <xf numFmtId="196" fontId="57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196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196" fontId="13" fillId="0" borderId="0" xfId="0" applyNumberFormat="1" applyFont="1" applyBorder="1" applyAlignment="1">
      <alignment/>
    </xf>
    <xf numFmtId="196" fontId="12" fillId="0" borderId="13" xfId="0" applyNumberFormat="1" applyFont="1" applyBorder="1" applyAlignment="1">
      <alignment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น้ำแม่แจ่ม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P.14A 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ฮอด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เชียงใหม่</a:t>
            </a:r>
          </a:p>
        </c:rich>
      </c:tx>
      <c:layout>
        <c:manualLayout>
          <c:xMode val="factor"/>
          <c:yMode val="factor"/>
          <c:x val="0.026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91"/>
          <c:w val="0.8385"/>
          <c:h val="0.7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'p.14a'!$X$5:$X$70</c:f>
              <c:numCache/>
            </c:numRef>
          </c:cat>
          <c:val>
            <c:numRef>
              <c:f>'p.14a'!$Y$5:$Y$70</c:f>
              <c:numCache/>
            </c:numRef>
          </c:val>
        </c:ser>
        <c:axId val="55074550"/>
        <c:axId val="25908903"/>
      </c:barChart>
      <c:lineChart>
        <c:grouping val="standard"/>
        <c:varyColors val="0"/>
        <c:ser>
          <c:idx val="1"/>
          <c:order val="1"/>
          <c:tx>
            <c:v>ปริมาณน้ำเฉลี่ย(2464-2551)1812.95 ล้านลบ.ม.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'[1]P.5'!$X$35:$X$94</c:f>
              <c:numCache>
                <c:ptCount val="60"/>
                <c:pt idx="0">
                  <c:v>2524</c:v>
                </c:pt>
                <c:pt idx="1">
                  <c:v>2525</c:v>
                </c:pt>
                <c:pt idx="2">
                  <c:v>2526</c:v>
                </c:pt>
                <c:pt idx="3">
                  <c:v>2527</c:v>
                </c:pt>
                <c:pt idx="4">
                  <c:v>2528</c:v>
                </c:pt>
                <c:pt idx="5">
                  <c:v>2529</c:v>
                </c:pt>
                <c:pt idx="6">
                  <c:v>2530</c:v>
                </c:pt>
                <c:pt idx="7">
                  <c:v>2531</c:v>
                </c:pt>
                <c:pt idx="8">
                  <c:v>2532</c:v>
                </c:pt>
                <c:pt idx="9">
                  <c:v>2533</c:v>
                </c:pt>
                <c:pt idx="10">
                  <c:v>2534</c:v>
                </c:pt>
                <c:pt idx="11">
                  <c:v>2535</c:v>
                </c:pt>
                <c:pt idx="12">
                  <c:v>2536</c:v>
                </c:pt>
                <c:pt idx="13">
                  <c:v>2537</c:v>
                </c:pt>
                <c:pt idx="14">
                  <c:v>2538</c:v>
                </c:pt>
                <c:pt idx="15">
                  <c:v>2539</c:v>
                </c:pt>
                <c:pt idx="16">
                  <c:v>2540</c:v>
                </c:pt>
                <c:pt idx="17">
                  <c:v>2541</c:v>
                </c:pt>
                <c:pt idx="18">
                  <c:v>2542</c:v>
                </c:pt>
                <c:pt idx="19">
                  <c:v>2543</c:v>
                </c:pt>
                <c:pt idx="20">
                  <c:v>2544</c:v>
                </c:pt>
                <c:pt idx="21">
                  <c:v>2545</c:v>
                </c:pt>
                <c:pt idx="22">
                  <c:v>2546</c:v>
                </c:pt>
                <c:pt idx="23">
                  <c:v>2547</c:v>
                </c:pt>
                <c:pt idx="24">
                  <c:v>2548</c:v>
                </c:pt>
                <c:pt idx="25">
                  <c:v>2549</c:v>
                </c:pt>
                <c:pt idx="26">
                  <c:v>2550</c:v>
                </c:pt>
                <c:pt idx="27">
                  <c:v>2551</c:v>
                </c:pt>
                <c:pt idx="28">
                  <c:v>2552</c:v>
                </c:pt>
                <c:pt idx="29">
                  <c:v>2553</c:v>
                </c:pt>
                <c:pt idx="30">
                  <c:v>2554</c:v>
                </c:pt>
                <c:pt idx="31">
                  <c:v>2555</c:v>
                </c:pt>
                <c:pt idx="32">
                  <c:v>2556</c:v>
                </c:pt>
                <c:pt idx="33">
                  <c:v>2557</c:v>
                </c:pt>
                <c:pt idx="34">
                  <c:v>2558</c:v>
                </c:pt>
                <c:pt idx="35">
                  <c:v>2559</c:v>
                </c:pt>
                <c:pt idx="36">
                  <c:v>2560</c:v>
                </c:pt>
                <c:pt idx="37">
                  <c:v>2561</c:v>
                </c:pt>
                <c:pt idx="38">
                  <c:v>2562</c:v>
                </c:pt>
                <c:pt idx="39">
                  <c:v>2563</c:v>
                </c:pt>
                <c:pt idx="40">
                  <c:v>2564</c:v>
                </c:pt>
                <c:pt idx="41">
                  <c:v>2565</c:v>
                </c:pt>
                <c:pt idx="42">
                  <c:v>2566</c:v>
                </c:pt>
                <c:pt idx="43">
                  <c:v>2567</c:v>
                </c:pt>
                <c:pt idx="44">
                  <c:v>2568</c:v>
                </c:pt>
                <c:pt idx="45">
                  <c:v>2569</c:v>
                </c:pt>
                <c:pt idx="46">
                  <c:v>2570</c:v>
                </c:pt>
                <c:pt idx="47">
                  <c:v>2571</c:v>
                </c:pt>
              </c:numCache>
            </c:numRef>
          </c:cat>
          <c:val>
            <c:numRef>
              <c:f>'[1]P.5'!$AA$35:$AA$94</c:f>
              <c:numCache>
                <c:ptCount val="6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</c:numCache>
            </c:numRef>
          </c:val>
          <c:smooth val="0"/>
        </c:ser>
        <c:axId val="55074550"/>
        <c:axId val="25908903"/>
      </c:lineChart>
      <c:dateAx>
        <c:axId val="55074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25908903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5908903"/>
        <c:scaling>
          <c:orientation val="minMax"/>
          <c:max val="268"/>
          <c:min val="26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ระดับน้ำ - เมตร(ร.ท.ก.)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55074550"/>
        <c:crossesAt val="1"/>
        <c:crossBetween val="between"/>
        <c:dispUnits/>
        <c:majorUnit val="1"/>
        <c:minorUnit val="0.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ปริมาณน้ำสูงสุดรายปี</a:t>
            </a:r>
            <a:r>
              <a:rPr lang="en-US" cap="none" sz="1775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
</a:t>
            </a:r>
            <a:r>
              <a:rPr lang="en-US" cap="none" sz="1775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น้ำแม่แจ่ม</a:t>
            </a:r>
            <a:r>
              <a:rPr lang="en-US" cap="none" sz="1775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775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สถานี</a:t>
            </a:r>
            <a:r>
              <a:rPr lang="en-US" cap="none" sz="1775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P.14A  </a:t>
            </a:r>
            <a:r>
              <a:rPr lang="en-US" cap="none" sz="1775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อ</a:t>
            </a:r>
            <a:r>
              <a:rPr lang="en-US" cap="none" sz="1775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775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ฮอด</a:t>
            </a:r>
            <a:r>
              <a:rPr lang="en-US" cap="none" sz="1775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775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จ</a:t>
            </a:r>
            <a:r>
              <a:rPr lang="en-US" cap="none" sz="1775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775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เชียงใหม่</a:t>
            </a:r>
          </a:p>
        </c:rich>
      </c:tx>
      <c:layout>
        <c:manualLayout>
          <c:xMode val="factor"/>
          <c:yMode val="factor"/>
          <c:x val="0.022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191"/>
          <c:w val="0.863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'p.14a'!$X$5:$X$70</c:f>
              <c:numCache/>
            </c:numRef>
          </c:cat>
          <c:val>
            <c:numRef>
              <c:f>'p.14a'!$Z$5:$Z$70</c:f>
              <c:numCache/>
            </c:numRef>
          </c:val>
        </c:ser>
        <c:axId val="31853536"/>
        <c:axId val="18246369"/>
      </c:barChart>
      <c:dateAx>
        <c:axId val="31853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18246369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8246369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30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31853536"/>
        <c:crossesAt val="1"/>
        <c:crossBetween val="between"/>
        <c:dispUnits/>
        <c:majorUnit val="3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21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6200" y="0"/>
        <a:ext cx="48387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28</xdr:row>
      <xdr:rowOff>76200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76200" y="6781800"/>
        <a:ext cx="4848225" cy="587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41P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5"/>
      <sheetName val="P.5"/>
    </sheetNames>
    <sheetDataSet>
      <sheetData sheetId="1">
        <row r="35">
          <cell r="X35">
            <v>2524</v>
          </cell>
          <cell r="AA35">
            <v>5</v>
          </cell>
        </row>
        <row r="36">
          <cell r="X36">
            <v>2525</v>
          </cell>
          <cell r="AA36">
            <v>5</v>
          </cell>
        </row>
        <row r="37">
          <cell r="X37">
            <v>2526</v>
          </cell>
          <cell r="AA37">
            <v>5</v>
          </cell>
        </row>
        <row r="38">
          <cell r="X38">
            <v>2527</v>
          </cell>
          <cell r="AA38">
            <v>5</v>
          </cell>
        </row>
        <row r="39">
          <cell r="X39">
            <v>2528</v>
          </cell>
          <cell r="AA39">
            <v>5</v>
          </cell>
        </row>
        <row r="40">
          <cell r="X40">
            <v>2529</v>
          </cell>
          <cell r="AA40">
            <v>5</v>
          </cell>
        </row>
        <row r="41">
          <cell r="X41">
            <v>2530</v>
          </cell>
          <cell r="AA41">
            <v>5</v>
          </cell>
        </row>
        <row r="42">
          <cell r="X42">
            <v>2531</v>
          </cell>
          <cell r="AA42">
            <v>5</v>
          </cell>
        </row>
        <row r="43">
          <cell r="X43">
            <v>2532</v>
          </cell>
          <cell r="AA43">
            <v>5</v>
          </cell>
        </row>
        <row r="44">
          <cell r="X44">
            <v>2533</v>
          </cell>
          <cell r="AA44">
            <v>5</v>
          </cell>
        </row>
        <row r="45">
          <cell r="X45">
            <v>2534</v>
          </cell>
          <cell r="AA45">
            <v>5</v>
          </cell>
        </row>
        <row r="46">
          <cell r="X46">
            <v>2535</v>
          </cell>
          <cell r="AA46">
            <v>5</v>
          </cell>
        </row>
        <row r="47">
          <cell r="X47">
            <v>2536</v>
          </cell>
          <cell r="AA47">
            <v>5</v>
          </cell>
        </row>
        <row r="48">
          <cell r="X48">
            <v>2537</v>
          </cell>
          <cell r="AA48">
            <v>5</v>
          </cell>
        </row>
        <row r="49">
          <cell r="X49">
            <v>2538</v>
          </cell>
          <cell r="AA49">
            <v>5</v>
          </cell>
        </row>
        <row r="50">
          <cell r="X50">
            <v>2539</v>
          </cell>
          <cell r="AA50">
            <v>5</v>
          </cell>
        </row>
        <row r="51">
          <cell r="X51">
            <v>2540</v>
          </cell>
          <cell r="AA51">
            <v>5</v>
          </cell>
        </row>
        <row r="52">
          <cell r="X52">
            <v>2541</v>
          </cell>
          <cell r="AA52">
            <v>5</v>
          </cell>
        </row>
        <row r="53">
          <cell r="X53">
            <v>2542</v>
          </cell>
          <cell r="AA53">
            <v>5</v>
          </cell>
        </row>
        <row r="54">
          <cell r="X54">
            <v>2543</v>
          </cell>
          <cell r="AA54">
            <v>5</v>
          </cell>
        </row>
        <row r="55">
          <cell r="X55">
            <v>2544</v>
          </cell>
          <cell r="AA55">
            <v>5</v>
          </cell>
        </row>
        <row r="56">
          <cell r="X56">
            <v>2545</v>
          </cell>
          <cell r="AA56">
            <v>5</v>
          </cell>
        </row>
        <row r="57">
          <cell r="X57">
            <v>2546</v>
          </cell>
          <cell r="AA57">
            <v>5</v>
          </cell>
        </row>
        <row r="58">
          <cell r="X58">
            <v>2547</v>
          </cell>
          <cell r="AA58">
            <v>5</v>
          </cell>
        </row>
        <row r="59">
          <cell r="X59">
            <v>2548</v>
          </cell>
          <cell r="AA59">
            <v>5</v>
          </cell>
        </row>
        <row r="60">
          <cell r="X60">
            <v>2549</v>
          </cell>
          <cell r="AA60">
            <v>5</v>
          </cell>
        </row>
        <row r="61">
          <cell r="X61">
            <v>2550</v>
          </cell>
          <cell r="AA61">
            <v>5</v>
          </cell>
        </row>
        <row r="62">
          <cell r="X62">
            <v>2551</v>
          </cell>
          <cell r="AA62">
            <v>5</v>
          </cell>
        </row>
        <row r="63">
          <cell r="X63">
            <v>2552</v>
          </cell>
          <cell r="AA63">
            <v>5</v>
          </cell>
        </row>
        <row r="64">
          <cell r="X64">
            <v>2553</v>
          </cell>
          <cell r="AA64">
            <v>5</v>
          </cell>
        </row>
        <row r="65">
          <cell r="X65">
            <v>2554</v>
          </cell>
          <cell r="AA65">
            <v>5</v>
          </cell>
        </row>
        <row r="66">
          <cell r="X66">
            <v>2555</v>
          </cell>
          <cell r="AA66">
            <v>5</v>
          </cell>
        </row>
        <row r="67">
          <cell r="X67">
            <v>2556</v>
          </cell>
          <cell r="AA67">
            <v>5</v>
          </cell>
        </row>
        <row r="68">
          <cell r="X68">
            <v>2557</v>
          </cell>
          <cell r="AA68">
            <v>5</v>
          </cell>
        </row>
        <row r="69">
          <cell r="X69">
            <v>2558</v>
          </cell>
          <cell r="AA69">
            <v>5</v>
          </cell>
        </row>
        <row r="70">
          <cell r="X70">
            <v>2559</v>
          </cell>
          <cell r="AA70">
            <v>5</v>
          </cell>
        </row>
        <row r="71">
          <cell r="X71">
            <v>2560</v>
          </cell>
          <cell r="AA71">
            <v>5</v>
          </cell>
        </row>
        <row r="72">
          <cell r="X72">
            <v>2561</v>
          </cell>
          <cell r="AA72">
            <v>5</v>
          </cell>
        </row>
        <row r="73">
          <cell r="X73">
            <v>2562</v>
          </cell>
          <cell r="AA73">
            <v>5</v>
          </cell>
        </row>
        <row r="74">
          <cell r="X74">
            <v>2563</v>
          </cell>
          <cell r="AA74">
            <v>5</v>
          </cell>
        </row>
        <row r="75">
          <cell r="X75">
            <v>2564</v>
          </cell>
          <cell r="AA75">
            <v>5</v>
          </cell>
        </row>
        <row r="76">
          <cell r="X76">
            <v>2565</v>
          </cell>
          <cell r="AA76">
            <v>5</v>
          </cell>
        </row>
        <row r="77">
          <cell r="X77">
            <v>2566</v>
          </cell>
          <cell r="AA77">
            <v>5</v>
          </cell>
        </row>
        <row r="78">
          <cell r="X78">
            <v>2567</v>
          </cell>
        </row>
        <row r="79">
          <cell r="X79">
            <v>2568</v>
          </cell>
        </row>
        <row r="80">
          <cell r="X80">
            <v>2569</v>
          </cell>
        </row>
        <row r="81">
          <cell r="X81">
            <v>2570</v>
          </cell>
        </row>
        <row r="82">
          <cell r="X82">
            <v>2571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25">
      <selection activeCell="AE36" sqref="AE36"/>
    </sheetView>
  </sheetViews>
  <sheetFormatPr defaultColWidth="6" defaultRowHeight="21"/>
  <cols>
    <col min="1" max="1" width="6" style="1" customWidth="1"/>
    <col min="2" max="2" width="9.33203125" style="6" customWidth="1"/>
    <col min="3" max="3" width="8.83203125" style="6" customWidth="1"/>
    <col min="4" max="4" width="7.5" style="11" customWidth="1"/>
    <col min="5" max="5" width="7.16015625" style="1" customWidth="1"/>
    <col min="6" max="6" width="8.16015625" style="6" customWidth="1"/>
    <col min="7" max="7" width="8" style="11" customWidth="1"/>
    <col min="8" max="8" width="7.16015625" style="6" customWidth="1"/>
    <col min="9" max="9" width="8.5" style="6" customWidth="1"/>
    <col min="10" max="10" width="11.16015625" style="11" customWidth="1"/>
    <col min="11" max="11" width="7.16015625" style="6" customWidth="1"/>
    <col min="12" max="12" width="9.66015625" style="6" customWidth="1"/>
    <col min="13" max="13" width="9.16015625" style="11" customWidth="1"/>
    <col min="14" max="14" width="9" style="1" customWidth="1"/>
    <col min="15" max="15" width="10" style="1" customWidth="1"/>
    <col min="16" max="16" width="20.66015625" style="1" customWidth="1"/>
    <col min="17" max="17" width="8.33203125" style="1" customWidth="1"/>
    <col min="18" max="18" width="8.5" style="1" customWidth="1"/>
    <col min="19" max="16384" width="6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7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42</v>
      </c>
      <c r="M3" s="16"/>
      <c r="N3" s="13"/>
      <c r="O3" s="13"/>
      <c r="P3" s="1" t="s">
        <v>34</v>
      </c>
      <c r="Q3" s="19">
        <v>262.7</v>
      </c>
    </row>
    <row r="4" spans="1:17" ht="22.5" customHeight="1">
      <c r="A4" s="20" t="s">
        <v>43</v>
      </c>
      <c r="B4" s="21"/>
      <c r="C4" s="21"/>
      <c r="D4" s="14"/>
      <c r="E4" s="13"/>
      <c r="F4" s="13"/>
      <c r="G4" s="14"/>
      <c r="H4" s="13"/>
      <c r="I4" s="22"/>
      <c r="J4" s="23"/>
      <c r="K4" s="17"/>
      <c r="L4" s="17"/>
      <c r="M4" s="16"/>
      <c r="N4" s="13"/>
      <c r="O4" s="13"/>
      <c r="P4" s="24" t="s">
        <v>35</v>
      </c>
      <c r="Q4" s="25">
        <v>261.863</v>
      </c>
    </row>
    <row r="5" spans="1:15" ht="18.75">
      <c r="A5" s="26"/>
      <c r="B5" s="27" t="s">
        <v>3</v>
      </c>
      <c r="C5" s="28"/>
      <c r="D5" s="29"/>
      <c r="E5" s="30"/>
      <c r="F5" s="30"/>
      <c r="G5" s="31"/>
      <c r="H5" s="32" t="s">
        <v>4</v>
      </c>
      <c r="I5" s="30"/>
      <c r="J5" s="32"/>
      <c r="K5" s="30"/>
      <c r="L5" s="30"/>
      <c r="M5" s="31"/>
      <c r="N5" s="33" t="s">
        <v>5</v>
      </c>
      <c r="O5" s="34"/>
    </row>
    <row r="6" spans="1:15" ht="18.75">
      <c r="A6" s="35" t="s">
        <v>6</v>
      </c>
      <c r="B6" s="36" t="s">
        <v>7</v>
      </c>
      <c r="C6" s="37"/>
      <c r="D6" s="38"/>
      <c r="E6" s="36" t="s">
        <v>8</v>
      </c>
      <c r="F6" s="39"/>
      <c r="G6" s="38"/>
      <c r="H6" s="36" t="s">
        <v>7</v>
      </c>
      <c r="I6" s="39"/>
      <c r="J6" s="38"/>
      <c r="K6" s="36" t="s">
        <v>8</v>
      </c>
      <c r="L6" s="39"/>
      <c r="M6" s="40"/>
      <c r="N6" s="41" t="s">
        <v>1</v>
      </c>
      <c r="O6" s="36"/>
    </row>
    <row r="7" spans="1:15" s="6" customFormat="1" ht="18.75">
      <c r="A7" s="42" t="s">
        <v>9</v>
      </c>
      <c r="B7" s="43" t="s">
        <v>10</v>
      </c>
      <c r="C7" s="43" t="s">
        <v>11</v>
      </c>
      <c r="D7" s="44" t="s">
        <v>12</v>
      </c>
      <c r="E7" s="45" t="s">
        <v>10</v>
      </c>
      <c r="F7" s="43" t="s">
        <v>11</v>
      </c>
      <c r="G7" s="44" t="s">
        <v>12</v>
      </c>
      <c r="H7" s="43" t="s">
        <v>10</v>
      </c>
      <c r="I7" s="45" t="s">
        <v>11</v>
      </c>
      <c r="J7" s="44" t="s">
        <v>12</v>
      </c>
      <c r="K7" s="46" t="s">
        <v>10</v>
      </c>
      <c r="L7" s="46" t="s">
        <v>11</v>
      </c>
      <c r="M7" s="47" t="s">
        <v>12</v>
      </c>
      <c r="N7" s="43" t="s">
        <v>11</v>
      </c>
      <c r="O7" s="46" t="s">
        <v>13</v>
      </c>
    </row>
    <row r="8" spans="1:15" ht="18.75">
      <c r="A8" s="48"/>
      <c r="B8" s="49" t="s">
        <v>14</v>
      </c>
      <c r="C8" s="50" t="s">
        <v>15</v>
      </c>
      <c r="D8" s="51"/>
      <c r="E8" s="49" t="s">
        <v>14</v>
      </c>
      <c r="F8" s="50" t="s">
        <v>15</v>
      </c>
      <c r="G8" s="51"/>
      <c r="H8" s="49" t="s">
        <v>14</v>
      </c>
      <c r="I8" s="50" t="s">
        <v>15</v>
      </c>
      <c r="J8" s="52"/>
      <c r="K8" s="49" t="s">
        <v>14</v>
      </c>
      <c r="L8" s="50" t="s">
        <v>15</v>
      </c>
      <c r="M8" s="53"/>
      <c r="N8" s="49" t="s">
        <v>16</v>
      </c>
      <c r="O8" s="49" t="s">
        <v>15</v>
      </c>
    </row>
    <row r="9" spans="1:18" ht="18" customHeight="1">
      <c r="A9" s="54">
        <v>2501</v>
      </c>
      <c r="B9" s="55">
        <v>263.92</v>
      </c>
      <c r="C9" s="96">
        <v>150</v>
      </c>
      <c r="D9" s="57">
        <v>34585</v>
      </c>
      <c r="E9" s="56">
        <v>263.86</v>
      </c>
      <c r="F9" s="56">
        <v>136</v>
      </c>
      <c r="G9" s="58">
        <v>34585</v>
      </c>
      <c r="H9" s="59">
        <v>262.7</v>
      </c>
      <c r="I9" s="60">
        <v>1.3</v>
      </c>
      <c r="J9" s="58" t="s">
        <v>20</v>
      </c>
      <c r="K9" s="56">
        <v>262.7</v>
      </c>
      <c r="L9" s="56">
        <v>1.3</v>
      </c>
      <c r="M9" s="57">
        <v>34424</v>
      </c>
      <c r="N9" s="96">
        <v>497.21</v>
      </c>
      <c r="O9" s="61">
        <v>15.7</v>
      </c>
      <c r="Q9" s="6">
        <f>B9-$Q$3</f>
        <v>1.2200000000000273</v>
      </c>
      <c r="R9" s="6">
        <f>H9-$Q$3</f>
        <v>0</v>
      </c>
    </row>
    <row r="10" spans="1:18" ht="18" customHeight="1">
      <c r="A10" s="62">
        <v>2502</v>
      </c>
      <c r="B10" s="63">
        <v>265.09</v>
      </c>
      <c r="C10" s="97">
        <v>493</v>
      </c>
      <c r="D10" s="65">
        <v>34605</v>
      </c>
      <c r="E10" s="64">
        <v>265.05</v>
      </c>
      <c r="F10" s="64">
        <v>475</v>
      </c>
      <c r="G10" s="66">
        <v>34605</v>
      </c>
      <c r="H10" s="67">
        <v>262.7</v>
      </c>
      <c r="I10" s="68">
        <v>1.3</v>
      </c>
      <c r="J10" s="66" t="s">
        <v>21</v>
      </c>
      <c r="K10" s="64">
        <v>262.65</v>
      </c>
      <c r="L10" s="64">
        <v>1.15</v>
      </c>
      <c r="M10" s="65">
        <v>34437</v>
      </c>
      <c r="N10" s="97">
        <v>988.57</v>
      </c>
      <c r="O10" s="69">
        <v>31.3</v>
      </c>
      <c r="Q10" s="6">
        <f aca="true" t="shared" si="0" ref="Q10:Q19">B10-$Q$3</f>
        <v>2.3899999999999864</v>
      </c>
      <c r="R10" s="6">
        <f aca="true" t="shared" si="1" ref="R10:R19">H10-$Q$3</f>
        <v>0</v>
      </c>
    </row>
    <row r="11" spans="1:18" ht="18" customHeight="1">
      <c r="A11" s="62">
        <v>2503</v>
      </c>
      <c r="B11" s="63">
        <v>265.45</v>
      </c>
      <c r="C11" s="97">
        <v>626</v>
      </c>
      <c r="D11" s="65">
        <v>34567</v>
      </c>
      <c r="E11" s="64">
        <v>265.36</v>
      </c>
      <c r="F11" s="64">
        <v>571</v>
      </c>
      <c r="G11" s="66">
        <v>34567</v>
      </c>
      <c r="H11" s="67">
        <v>262.7</v>
      </c>
      <c r="I11" s="68">
        <v>3</v>
      </c>
      <c r="J11" s="66" t="s">
        <v>22</v>
      </c>
      <c r="K11" s="64">
        <v>262.7</v>
      </c>
      <c r="L11" s="64">
        <v>3</v>
      </c>
      <c r="M11" s="65">
        <v>34453</v>
      </c>
      <c r="N11" s="97">
        <v>1035.72</v>
      </c>
      <c r="O11" s="69">
        <v>32.8</v>
      </c>
      <c r="Q11" s="6">
        <f t="shared" si="0"/>
        <v>2.75</v>
      </c>
      <c r="R11" s="6">
        <f t="shared" si="1"/>
        <v>0</v>
      </c>
    </row>
    <row r="12" spans="1:18" ht="18" customHeight="1">
      <c r="A12" s="62">
        <v>2504</v>
      </c>
      <c r="B12" s="63">
        <v>265.05</v>
      </c>
      <c r="C12" s="97">
        <v>398</v>
      </c>
      <c r="D12" s="65">
        <v>34587</v>
      </c>
      <c r="E12" s="64">
        <v>265</v>
      </c>
      <c r="F12" s="64">
        <v>384</v>
      </c>
      <c r="G12" s="66">
        <v>34587</v>
      </c>
      <c r="H12" s="67">
        <v>262.74</v>
      </c>
      <c r="I12" s="68">
        <v>3.55</v>
      </c>
      <c r="J12" s="66">
        <v>37370</v>
      </c>
      <c r="K12" s="64">
        <v>262.74</v>
      </c>
      <c r="L12" s="64">
        <v>3.55</v>
      </c>
      <c r="M12" s="65">
        <v>34448</v>
      </c>
      <c r="N12" s="97">
        <v>1715.59</v>
      </c>
      <c r="O12" s="69">
        <v>54.4</v>
      </c>
      <c r="Q12" s="6">
        <f t="shared" si="0"/>
        <v>2.3500000000000227</v>
      </c>
      <c r="R12" s="6">
        <f t="shared" si="1"/>
        <v>0.040000000000020464</v>
      </c>
    </row>
    <row r="13" spans="1:18" ht="18" customHeight="1">
      <c r="A13" s="62">
        <v>2505</v>
      </c>
      <c r="B13" s="63">
        <v>265.85</v>
      </c>
      <c r="C13" s="97">
        <v>647</v>
      </c>
      <c r="D13" s="65">
        <v>34609</v>
      </c>
      <c r="E13" s="64">
        <v>265.85</v>
      </c>
      <c r="F13" s="64">
        <v>647</v>
      </c>
      <c r="G13" s="66">
        <v>34609</v>
      </c>
      <c r="H13" s="67">
        <v>262.83</v>
      </c>
      <c r="I13" s="68">
        <v>7</v>
      </c>
      <c r="J13" s="66">
        <v>37376</v>
      </c>
      <c r="K13" s="64">
        <v>262.83</v>
      </c>
      <c r="L13" s="64">
        <v>7</v>
      </c>
      <c r="M13" s="65">
        <v>34454</v>
      </c>
      <c r="N13" s="97">
        <v>1426.73</v>
      </c>
      <c r="O13" s="69">
        <v>45.2</v>
      </c>
      <c r="Q13" s="6">
        <f t="shared" si="0"/>
        <v>3.150000000000034</v>
      </c>
      <c r="R13" s="6">
        <f t="shared" si="1"/>
        <v>0.12999999999999545</v>
      </c>
    </row>
    <row r="14" spans="1:18" ht="18" customHeight="1">
      <c r="A14" s="62">
        <v>2506</v>
      </c>
      <c r="B14" s="64">
        <v>264.7</v>
      </c>
      <c r="C14" s="97">
        <v>305</v>
      </c>
      <c r="D14" s="65">
        <v>34636</v>
      </c>
      <c r="E14" s="64">
        <v>264.69</v>
      </c>
      <c r="F14" s="64">
        <v>303</v>
      </c>
      <c r="G14" s="66">
        <v>34637</v>
      </c>
      <c r="H14" s="67">
        <v>262.89</v>
      </c>
      <c r="I14" s="68">
        <v>8.5</v>
      </c>
      <c r="J14" s="66" t="s">
        <v>23</v>
      </c>
      <c r="K14" s="64">
        <v>262.9</v>
      </c>
      <c r="L14" s="64">
        <v>0</v>
      </c>
      <c r="M14" s="65">
        <v>34424</v>
      </c>
      <c r="N14" s="97">
        <v>1460.75</v>
      </c>
      <c r="O14" s="69">
        <v>48.6</v>
      </c>
      <c r="Q14" s="6">
        <f t="shared" si="0"/>
        <v>2</v>
      </c>
      <c r="R14" s="6">
        <f t="shared" si="1"/>
        <v>0.18999999999999773</v>
      </c>
    </row>
    <row r="15" spans="1:18" ht="18" customHeight="1">
      <c r="A15" s="62">
        <v>2507</v>
      </c>
      <c r="B15" s="63">
        <v>265.29</v>
      </c>
      <c r="C15" s="97">
        <v>451</v>
      </c>
      <c r="D15" s="65">
        <v>34611</v>
      </c>
      <c r="E15" s="64">
        <v>265.09</v>
      </c>
      <c r="F15" s="64">
        <v>401</v>
      </c>
      <c r="G15" s="66">
        <v>34611</v>
      </c>
      <c r="H15" s="67">
        <v>262.84</v>
      </c>
      <c r="I15" s="68">
        <v>6</v>
      </c>
      <c r="J15" s="66" t="s">
        <v>24</v>
      </c>
      <c r="K15" s="64">
        <v>262.84</v>
      </c>
      <c r="L15" s="64">
        <v>7.6</v>
      </c>
      <c r="M15" s="65">
        <v>34447</v>
      </c>
      <c r="N15" s="97">
        <v>1607.89</v>
      </c>
      <c r="O15" s="69">
        <v>53.7</v>
      </c>
      <c r="Q15" s="6">
        <f t="shared" si="0"/>
        <v>2.590000000000032</v>
      </c>
      <c r="R15" s="6">
        <f t="shared" si="1"/>
        <v>0.13999999999998636</v>
      </c>
    </row>
    <row r="16" spans="1:18" ht="18" customHeight="1">
      <c r="A16" s="62">
        <v>2508</v>
      </c>
      <c r="B16" s="63">
        <v>264.97</v>
      </c>
      <c r="C16" s="97">
        <v>376</v>
      </c>
      <c r="D16" s="65">
        <v>34635</v>
      </c>
      <c r="E16" s="64">
        <v>264.95</v>
      </c>
      <c r="F16" s="64">
        <v>371</v>
      </c>
      <c r="G16" s="66">
        <v>34636</v>
      </c>
      <c r="H16" s="67">
        <v>262.88</v>
      </c>
      <c r="I16" s="68">
        <v>8</v>
      </c>
      <c r="J16" s="66" t="s">
        <v>22</v>
      </c>
      <c r="K16" s="64">
        <v>262.88</v>
      </c>
      <c r="L16" s="64">
        <v>9.5</v>
      </c>
      <c r="M16" s="65">
        <v>34419</v>
      </c>
      <c r="N16" s="97">
        <v>1084.92</v>
      </c>
      <c r="O16" s="69">
        <v>37.6</v>
      </c>
      <c r="Q16" s="6">
        <f t="shared" si="0"/>
        <v>2.2700000000000387</v>
      </c>
      <c r="R16" s="6">
        <f t="shared" si="1"/>
        <v>0.18000000000000682</v>
      </c>
    </row>
    <row r="17" spans="1:18" ht="18" customHeight="1">
      <c r="A17" s="62">
        <v>2509</v>
      </c>
      <c r="B17" s="63">
        <v>265.27</v>
      </c>
      <c r="C17" s="97">
        <v>461</v>
      </c>
      <c r="D17" s="65">
        <v>34596</v>
      </c>
      <c r="E17" s="64">
        <v>265.15</v>
      </c>
      <c r="F17" s="64">
        <v>427</v>
      </c>
      <c r="G17" s="66">
        <v>34596</v>
      </c>
      <c r="H17" s="67">
        <v>262.8</v>
      </c>
      <c r="I17" s="68">
        <v>5.5</v>
      </c>
      <c r="J17" s="66" t="s">
        <v>22</v>
      </c>
      <c r="K17" s="64">
        <v>262.8</v>
      </c>
      <c r="L17" s="64">
        <v>5.5</v>
      </c>
      <c r="M17" s="65">
        <v>34454</v>
      </c>
      <c r="N17" s="97">
        <v>1380.64</v>
      </c>
      <c r="O17" s="69">
        <v>43.8</v>
      </c>
      <c r="Q17" s="6">
        <f t="shared" si="0"/>
        <v>2.569999999999993</v>
      </c>
      <c r="R17" s="6">
        <f t="shared" si="1"/>
        <v>0.10000000000002274</v>
      </c>
    </row>
    <row r="18" spans="1:18" ht="18" customHeight="1">
      <c r="A18" s="62">
        <v>2510</v>
      </c>
      <c r="B18" s="63">
        <v>265.26</v>
      </c>
      <c r="C18" s="97">
        <v>458</v>
      </c>
      <c r="D18" s="65">
        <v>34604</v>
      </c>
      <c r="E18" s="64">
        <v>265.06</v>
      </c>
      <c r="F18" s="64">
        <v>401</v>
      </c>
      <c r="G18" s="66">
        <v>34604</v>
      </c>
      <c r="H18" s="67">
        <v>262.84</v>
      </c>
      <c r="I18" s="68">
        <v>7.5</v>
      </c>
      <c r="J18" s="66">
        <v>37386</v>
      </c>
      <c r="K18" s="64">
        <v>262.84</v>
      </c>
      <c r="L18" s="64">
        <v>7.5</v>
      </c>
      <c r="M18" s="65">
        <v>34464</v>
      </c>
      <c r="N18" s="97">
        <v>1292.17</v>
      </c>
      <c r="O18" s="69">
        <v>40.9</v>
      </c>
      <c r="Q18" s="6">
        <f t="shared" si="0"/>
        <v>2.5600000000000023</v>
      </c>
      <c r="R18" s="6">
        <f t="shared" si="1"/>
        <v>0.13999999999998636</v>
      </c>
    </row>
    <row r="19" spans="1:18" ht="18" customHeight="1">
      <c r="A19" s="62">
        <v>2511</v>
      </c>
      <c r="B19" s="63">
        <v>264.15</v>
      </c>
      <c r="C19" s="97">
        <v>181</v>
      </c>
      <c r="D19" s="65">
        <v>34610</v>
      </c>
      <c r="E19" s="64">
        <v>264.04</v>
      </c>
      <c r="F19" s="64">
        <v>159</v>
      </c>
      <c r="G19" s="66" t="s">
        <v>17</v>
      </c>
      <c r="H19" s="67">
        <v>262.85</v>
      </c>
      <c r="I19" s="68">
        <v>8</v>
      </c>
      <c r="J19" s="66" t="s">
        <v>25</v>
      </c>
      <c r="K19" s="64">
        <v>262.84</v>
      </c>
      <c r="L19" s="64">
        <v>7.5</v>
      </c>
      <c r="M19" s="65">
        <v>34424</v>
      </c>
      <c r="N19" s="97">
        <v>947.38</v>
      </c>
      <c r="O19" s="69">
        <v>30</v>
      </c>
      <c r="Q19" s="6">
        <f t="shared" si="0"/>
        <v>1.4499999999999886</v>
      </c>
      <c r="R19" s="6">
        <f t="shared" si="1"/>
        <v>0.1500000000000341</v>
      </c>
    </row>
    <row r="20" spans="1:18" ht="18" customHeight="1">
      <c r="A20" s="62"/>
      <c r="B20" s="63"/>
      <c r="C20" s="97"/>
      <c r="D20" s="70" t="s">
        <v>18</v>
      </c>
      <c r="E20" s="64"/>
      <c r="F20" s="64"/>
      <c r="G20" s="66"/>
      <c r="H20" s="63"/>
      <c r="I20" s="63"/>
      <c r="J20" s="66"/>
      <c r="K20" s="63"/>
      <c r="L20" s="64"/>
      <c r="M20" s="65"/>
      <c r="N20" s="97"/>
      <c r="O20" s="69"/>
      <c r="Q20" s="6"/>
      <c r="R20" s="6"/>
    </row>
    <row r="21" spans="1:18" ht="18" customHeight="1">
      <c r="A21" s="62">
        <v>2552</v>
      </c>
      <c r="B21" s="64">
        <v>266.173</v>
      </c>
      <c r="C21" s="98" t="s">
        <v>36</v>
      </c>
      <c r="D21" s="65">
        <v>34604</v>
      </c>
      <c r="E21" s="68" t="s">
        <v>36</v>
      </c>
      <c r="F21" s="68" t="s">
        <v>36</v>
      </c>
      <c r="G21" s="66" t="s">
        <v>36</v>
      </c>
      <c r="H21" s="64">
        <v>262.58</v>
      </c>
      <c r="I21" s="71" t="s">
        <v>36</v>
      </c>
      <c r="J21" s="66">
        <v>40293</v>
      </c>
      <c r="K21" s="71" t="s">
        <v>36</v>
      </c>
      <c r="L21" s="68" t="s">
        <v>36</v>
      </c>
      <c r="M21" s="66" t="s">
        <v>36</v>
      </c>
      <c r="N21" s="98" t="s">
        <v>36</v>
      </c>
      <c r="O21" s="72" t="s">
        <v>36</v>
      </c>
      <c r="Q21" s="6">
        <f>B21-Q4</f>
        <v>4.310000000000002</v>
      </c>
      <c r="R21" s="6">
        <f>H21-Q4</f>
        <v>0.7169999999999845</v>
      </c>
    </row>
    <row r="22" spans="1:18" ht="18" customHeight="1">
      <c r="A22" s="62">
        <v>2553</v>
      </c>
      <c r="B22" s="63">
        <v>265.96</v>
      </c>
      <c r="C22" s="99">
        <v>404.05</v>
      </c>
      <c r="D22" s="65">
        <v>34594</v>
      </c>
      <c r="E22" s="63">
        <v>265.52</v>
      </c>
      <c r="F22" s="64">
        <v>310.8</v>
      </c>
      <c r="G22" s="65">
        <v>34594</v>
      </c>
      <c r="H22" s="6">
        <v>262.473</v>
      </c>
      <c r="I22" s="63">
        <v>0.91</v>
      </c>
      <c r="J22" s="66">
        <v>40306</v>
      </c>
      <c r="K22" s="64">
        <v>262.486</v>
      </c>
      <c r="L22" s="64">
        <v>1.17</v>
      </c>
      <c r="M22" s="66">
        <v>40306</v>
      </c>
      <c r="N22" s="97">
        <v>902.76</v>
      </c>
      <c r="O22" s="73">
        <f>+N22*0.0317097</f>
        <v>28.626248772</v>
      </c>
      <c r="Q22" s="6">
        <f aca="true" t="shared" si="2" ref="Q22:Q35">B22-$Q$4</f>
        <v>4.09699999999998</v>
      </c>
      <c r="R22" s="74">
        <f>H22-Q4</f>
        <v>0.6100000000000136</v>
      </c>
    </row>
    <row r="23" spans="1:18" ht="18" customHeight="1">
      <c r="A23" s="62">
        <v>2554</v>
      </c>
      <c r="B23" s="64">
        <v>267.063</v>
      </c>
      <c r="C23" s="97">
        <v>1235</v>
      </c>
      <c r="D23" s="65">
        <v>34549</v>
      </c>
      <c r="E23" s="64">
        <v>266.123</v>
      </c>
      <c r="F23" s="64">
        <v>458</v>
      </c>
      <c r="G23" s="65">
        <v>40758</v>
      </c>
      <c r="H23" s="64">
        <v>262.863</v>
      </c>
      <c r="I23" s="63">
        <v>2.04</v>
      </c>
      <c r="J23" s="66">
        <v>40634</v>
      </c>
      <c r="K23" s="64">
        <v>262.863</v>
      </c>
      <c r="L23" s="64">
        <v>2.04</v>
      </c>
      <c r="M23" s="66">
        <v>41002</v>
      </c>
      <c r="N23" s="97">
        <v>2241.61</v>
      </c>
      <c r="O23" s="73">
        <f>+N23*0.0317097</f>
        <v>71.080780617</v>
      </c>
      <c r="Q23" s="75">
        <f t="shared" si="2"/>
        <v>5.199999999999989</v>
      </c>
      <c r="R23" s="6">
        <f>H23-Q4</f>
        <v>1</v>
      </c>
    </row>
    <row r="24" spans="1:18" ht="18" customHeight="1">
      <c r="A24" s="62">
        <v>2555</v>
      </c>
      <c r="B24" s="64">
        <v>265.143</v>
      </c>
      <c r="C24" s="97">
        <v>213.6</v>
      </c>
      <c r="D24" s="65">
        <v>41188</v>
      </c>
      <c r="E24" s="64">
        <v>264.814</v>
      </c>
      <c r="F24" s="64">
        <v>167.4</v>
      </c>
      <c r="G24" s="65">
        <v>41188</v>
      </c>
      <c r="H24" s="64">
        <v>262.933</v>
      </c>
      <c r="I24" s="63">
        <v>0.77</v>
      </c>
      <c r="J24" s="66">
        <v>40994</v>
      </c>
      <c r="K24" s="64">
        <v>262.933</v>
      </c>
      <c r="L24" s="64">
        <v>0.77</v>
      </c>
      <c r="M24" s="66">
        <v>40994</v>
      </c>
      <c r="N24" s="97">
        <v>1286.46</v>
      </c>
      <c r="O24" s="73">
        <f>+N24*0.0317097</f>
        <v>40.793260662</v>
      </c>
      <c r="Q24" s="6">
        <f t="shared" si="2"/>
        <v>3.2799999999999727</v>
      </c>
      <c r="R24" s="6">
        <f>H24-Q4</f>
        <v>1.0699999999999932</v>
      </c>
    </row>
    <row r="25" spans="1:18" ht="18" customHeight="1">
      <c r="A25" s="62">
        <v>2556</v>
      </c>
      <c r="B25" s="64">
        <v>265.33</v>
      </c>
      <c r="C25" s="98" t="s">
        <v>36</v>
      </c>
      <c r="D25" s="65">
        <v>41500</v>
      </c>
      <c r="E25" s="64">
        <v>264.89</v>
      </c>
      <c r="F25" s="68" t="s">
        <v>36</v>
      </c>
      <c r="G25" s="65">
        <v>41546</v>
      </c>
      <c r="H25" s="64">
        <v>262.76</v>
      </c>
      <c r="I25" s="71" t="s">
        <v>36</v>
      </c>
      <c r="J25" s="66">
        <v>41351</v>
      </c>
      <c r="K25" s="64">
        <v>262.76</v>
      </c>
      <c r="L25" s="68" t="s">
        <v>36</v>
      </c>
      <c r="M25" s="66">
        <v>41351</v>
      </c>
      <c r="N25" s="98" t="s">
        <v>36</v>
      </c>
      <c r="O25" s="76" t="s">
        <v>36</v>
      </c>
      <c r="Q25" s="6">
        <f t="shared" si="2"/>
        <v>3.4669999999999845</v>
      </c>
      <c r="R25" s="6">
        <f>H25-Q4</f>
        <v>0.8969999999999914</v>
      </c>
    </row>
    <row r="26" spans="1:18" ht="18" customHeight="1">
      <c r="A26" s="62">
        <v>2557</v>
      </c>
      <c r="B26" s="64">
        <v>264.683</v>
      </c>
      <c r="C26" s="97">
        <v>218</v>
      </c>
      <c r="D26" s="65">
        <v>41907</v>
      </c>
      <c r="E26" s="64">
        <v>264.326</v>
      </c>
      <c r="F26" s="64">
        <v>148.1</v>
      </c>
      <c r="G26" s="65">
        <v>41909</v>
      </c>
      <c r="H26" s="64">
        <v>262.76</v>
      </c>
      <c r="I26" s="63">
        <v>2.28</v>
      </c>
      <c r="J26" s="66">
        <v>41699</v>
      </c>
      <c r="K26" s="64">
        <v>262.76</v>
      </c>
      <c r="L26" s="64">
        <v>2.28</v>
      </c>
      <c r="M26" s="66">
        <v>41699</v>
      </c>
      <c r="N26" s="97">
        <v>599.93</v>
      </c>
      <c r="O26" s="73">
        <f aca="true" t="shared" si="3" ref="O26:O35">+N26*0.0317097</f>
        <v>19.023600321</v>
      </c>
      <c r="Q26" s="6">
        <f t="shared" si="2"/>
        <v>2.819999999999993</v>
      </c>
      <c r="R26" s="6">
        <f>H26-Q4</f>
        <v>0.8969999999999914</v>
      </c>
    </row>
    <row r="27" spans="1:18" ht="18" customHeight="1">
      <c r="A27" s="62">
        <v>2558</v>
      </c>
      <c r="B27" s="64">
        <v>263.81</v>
      </c>
      <c r="C27" s="97">
        <v>88.5</v>
      </c>
      <c r="D27" s="65">
        <v>42216</v>
      </c>
      <c r="E27" s="64">
        <v>263.7</v>
      </c>
      <c r="F27" s="64">
        <v>74.5</v>
      </c>
      <c r="G27" s="65">
        <v>42216</v>
      </c>
      <c r="H27" s="64">
        <v>262.363</v>
      </c>
      <c r="I27" s="64">
        <v>1.2</v>
      </c>
      <c r="J27" s="66">
        <v>42064</v>
      </c>
      <c r="K27" s="64">
        <v>262.36</v>
      </c>
      <c r="L27" s="64">
        <v>1.2</v>
      </c>
      <c r="M27" s="66">
        <v>42064</v>
      </c>
      <c r="N27" s="97">
        <v>231.83</v>
      </c>
      <c r="O27" s="69">
        <f t="shared" si="3"/>
        <v>7.351259751000001</v>
      </c>
      <c r="Q27" s="6">
        <f t="shared" si="2"/>
        <v>1.9470000000000027</v>
      </c>
      <c r="R27" s="6">
        <f>H27-Q4</f>
        <v>0.5</v>
      </c>
    </row>
    <row r="28" spans="1:18" ht="18" customHeight="1">
      <c r="A28" s="62">
        <v>2559</v>
      </c>
      <c r="B28" s="64">
        <v>264.743</v>
      </c>
      <c r="C28" s="97">
        <v>242.4</v>
      </c>
      <c r="D28" s="65">
        <v>42626</v>
      </c>
      <c r="E28" s="64">
        <v>264.34</v>
      </c>
      <c r="F28" s="64">
        <v>153.8</v>
      </c>
      <c r="G28" s="65">
        <v>42626</v>
      </c>
      <c r="H28" s="64">
        <v>262.063</v>
      </c>
      <c r="I28" s="63">
        <v>0.18</v>
      </c>
      <c r="J28" s="66">
        <v>42437</v>
      </c>
      <c r="K28" s="64">
        <v>262.063</v>
      </c>
      <c r="L28" s="64">
        <v>0.18</v>
      </c>
      <c r="M28" s="66">
        <v>42437</v>
      </c>
      <c r="N28" s="97">
        <v>413.62</v>
      </c>
      <c r="O28" s="69">
        <f t="shared" si="3"/>
        <v>13.115766114</v>
      </c>
      <c r="Q28" s="6">
        <f t="shared" si="2"/>
        <v>2.8799999999999955</v>
      </c>
      <c r="R28" s="6">
        <f>H28-Q4</f>
        <v>0.19999999999998863</v>
      </c>
    </row>
    <row r="29" spans="1:18" ht="18" customHeight="1">
      <c r="A29" s="62">
        <v>2560</v>
      </c>
      <c r="B29" s="64">
        <v>264.813</v>
      </c>
      <c r="C29" s="97">
        <v>272.57</v>
      </c>
      <c r="D29" s="65">
        <v>43025</v>
      </c>
      <c r="E29" s="64">
        <v>264.574</v>
      </c>
      <c r="F29" s="64">
        <v>235.54</v>
      </c>
      <c r="G29" s="65">
        <v>43025</v>
      </c>
      <c r="H29" s="64">
        <v>261.943</v>
      </c>
      <c r="I29" s="63">
        <v>0.86</v>
      </c>
      <c r="J29" s="66">
        <v>241471</v>
      </c>
      <c r="K29" s="64">
        <v>261.952</v>
      </c>
      <c r="L29" s="64">
        <v>0.86</v>
      </c>
      <c r="M29" s="66">
        <v>241471</v>
      </c>
      <c r="N29" s="97">
        <v>667.27</v>
      </c>
      <c r="O29" s="69">
        <f t="shared" si="3"/>
        <v>21.158931519</v>
      </c>
      <c r="Q29" s="1">
        <f t="shared" si="2"/>
        <v>2.9499999999999886</v>
      </c>
      <c r="R29" s="6">
        <f>H29-Q4</f>
        <v>0.07999999999998408</v>
      </c>
    </row>
    <row r="30" spans="1:18" ht="18" customHeight="1">
      <c r="A30" s="62">
        <v>2561</v>
      </c>
      <c r="B30" s="63">
        <v>264.21</v>
      </c>
      <c r="C30" s="97">
        <v>188.6</v>
      </c>
      <c r="D30" s="65">
        <v>43331</v>
      </c>
      <c r="E30" s="64">
        <v>263.95</v>
      </c>
      <c r="F30" s="64">
        <v>151.5</v>
      </c>
      <c r="G30" s="65">
        <v>43331</v>
      </c>
      <c r="H30" s="64">
        <v>261.403</v>
      </c>
      <c r="I30" s="64">
        <v>1.9</v>
      </c>
      <c r="J30" s="66">
        <v>241878</v>
      </c>
      <c r="K30" s="64">
        <v>261.403</v>
      </c>
      <c r="L30" s="64">
        <v>1.9</v>
      </c>
      <c r="M30" s="66">
        <v>241878</v>
      </c>
      <c r="N30" s="97">
        <v>562.85</v>
      </c>
      <c r="O30" s="69">
        <f t="shared" si="3"/>
        <v>17.847804645</v>
      </c>
      <c r="Q30" s="6">
        <f t="shared" si="2"/>
        <v>2.34699999999998</v>
      </c>
      <c r="R30" s="6">
        <f>H30-Q4</f>
        <v>-0.45999999999997954</v>
      </c>
    </row>
    <row r="31" spans="1:18" ht="18" customHeight="1">
      <c r="A31" s="62">
        <v>2562</v>
      </c>
      <c r="B31" s="64">
        <v>265.623</v>
      </c>
      <c r="C31" s="97">
        <v>609.6</v>
      </c>
      <c r="D31" s="65">
        <v>43708</v>
      </c>
      <c r="E31" s="64">
        <v>264.67</v>
      </c>
      <c r="F31" s="64">
        <v>373.4</v>
      </c>
      <c r="G31" s="65">
        <v>43709</v>
      </c>
      <c r="H31" s="64">
        <v>261.1</v>
      </c>
      <c r="I31" s="64">
        <v>0.2</v>
      </c>
      <c r="J31" s="66">
        <v>242240</v>
      </c>
      <c r="K31" s="64">
        <v>261.1</v>
      </c>
      <c r="L31" s="64">
        <v>0.2</v>
      </c>
      <c r="M31" s="66">
        <v>242242</v>
      </c>
      <c r="N31" s="97">
        <v>599.8</v>
      </c>
      <c r="O31" s="69">
        <f t="shared" si="3"/>
        <v>19.019478059999997</v>
      </c>
      <c r="Q31" s="6">
        <f t="shared" si="2"/>
        <v>3.759999999999991</v>
      </c>
      <c r="R31" s="6">
        <f>H31-Q4</f>
        <v>-0.7629999999999768</v>
      </c>
    </row>
    <row r="32" spans="1:18" ht="18" customHeight="1">
      <c r="A32" s="62">
        <v>2563</v>
      </c>
      <c r="B32" s="64">
        <v>263.36</v>
      </c>
      <c r="C32" s="97">
        <v>148.2</v>
      </c>
      <c r="D32" s="65">
        <v>44066</v>
      </c>
      <c r="E32" s="64">
        <v>263.111</v>
      </c>
      <c r="F32" s="64">
        <v>119.1</v>
      </c>
      <c r="G32" s="65">
        <v>44066</v>
      </c>
      <c r="H32" s="64">
        <v>260.713</v>
      </c>
      <c r="I32" s="64">
        <v>0.02</v>
      </c>
      <c r="J32" s="66">
        <v>242587</v>
      </c>
      <c r="K32" s="64">
        <v>260.713</v>
      </c>
      <c r="L32" s="64">
        <v>0.02</v>
      </c>
      <c r="M32" s="66">
        <v>242587</v>
      </c>
      <c r="N32" s="97">
        <v>227</v>
      </c>
      <c r="O32" s="69">
        <f t="shared" si="3"/>
        <v>7.1981019</v>
      </c>
      <c r="Q32" s="6">
        <f t="shared" si="2"/>
        <v>1.497000000000014</v>
      </c>
      <c r="R32" s="6">
        <f>H32-Q4</f>
        <v>-1.1499999999999773</v>
      </c>
    </row>
    <row r="33" spans="1:18" ht="18" customHeight="1">
      <c r="A33" s="62">
        <v>2564</v>
      </c>
      <c r="B33" s="64">
        <v>263.323</v>
      </c>
      <c r="C33" s="97">
        <v>250</v>
      </c>
      <c r="D33" s="65">
        <v>44448</v>
      </c>
      <c r="E33" s="64">
        <v>262.891</v>
      </c>
      <c r="F33" s="64">
        <v>180.05</v>
      </c>
      <c r="G33" s="65">
        <v>44448</v>
      </c>
      <c r="H33" s="64">
        <v>260.713</v>
      </c>
      <c r="I33" s="64">
        <v>0.11</v>
      </c>
      <c r="J33" s="66">
        <v>242614</v>
      </c>
      <c r="K33" s="64">
        <v>260.713</v>
      </c>
      <c r="L33" s="64">
        <v>0.11</v>
      </c>
      <c r="M33" s="66">
        <v>242614</v>
      </c>
      <c r="N33" s="97">
        <v>653.84</v>
      </c>
      <c r="O33" s="69">
        <f t="shared" si="3"/>
        <v>20.733070248</v>
      </c>
      <c r="Q33" s="6">
        <f t="shared" si="2"/>
        <v>1.4599999999999795</v>
      </c>
      <c r="R33" s="6">
        <f>H33-Q4</f>
        <v>-1.1499999999999773</v>
      </c>
    </row>
    <row r="34" spans="1:18" ht="18" customHeight="1">
      <c r="A34" s="62">
        <v>2565</v>
      </c>
      <c r="B34" s="64">
        <v>265.113</v>
      </c>
      <c r="C34" s="97">
        <v>428.5</v>
      </c>
      <c r="D34" s="65">
        <v>44702</v>
      </c>
      <c r="E34" s="64">
        <v>264.2</v>
      </c>
      <c r="F34" s="64">
        <v>296</v>
      </c>
      <c r="G34" s="65">
        <v>44836</v>
      </c>
      <c r="H34" s="64">
        <v>260.673</v>
      </c>
      <c r="I34" s="64">
        <v>3.99</v>
      </c>
      <c r="J34" s="66">
        <v>242983</v>
      </c>
      <c r="K34" s="64">
        <v>260.673</v>
      </c>
      <c r="L34" s="64">
        <v>3.99</v>
      </c>
      <c r="M34" s="66">
        <v>242984</v>
      </c>
      <c r="N34" s="97">
        <v>1930.75</v>
      </c>
      <c r="O34" s="69">
        <f t="shared" si="3"/>
        <v>61.223503275</v>
      </c>
      <c r="Q34" s="6">
        <f t="shared" si="2"/>
        <v>3.25</v>
      </c>
      <c r="R34" s="6">
        <f>H34-$Q$4</f>
        <v>-1.1899999999999977</v>
      </c>
    </row>
    <row r="35" spans="1:18" ht="18" customHeight="1">
      <c r="A35" s="62">
        <v>2566</v>
      </c>
      <c r="B35" s="64">
        <v>264.413</v>
      </c>
      <c r="C35" s="97">
        <v>358.8</v>
      </c>
      <c r="D35" s="65">
        <v>45198</v>
      </c>
      <c r="E35" s="64">
        <v>263.776</v>
      </c>
      <c r="F35" s="64">
        <v>248.8</v>
      </c>
      <c r="G35" s="65">
        <v>45199</v>
      </c>
      <c r="H35" s="64">
        <v>261.153</v>
      </c>
      <c r="I35" s="64">
        <v>1.95</v>
      </c>
      <c r="J35" s="66">
        <v>243704</v>
      </c>
      <c r="K35" s="64">
        <v>261.167</v>
      </c>
      <c r="L35" s="64">
        <v>2.29</v>
      </c>
      <c r="M35" s="66">
        <v>243704</v>
      </c>
      <c r="N35" s="97">
        <v>1120.69</v>
      </c>
      <c r="O35" s="69">
        <f t="shared" si="3"/>
        <v>35.536743693000005</v>
      </c>
      <c r="Q35" s="6">
        <f t="shared" si="2"/>
        <v>2.5500000000000114</v>
      </c>
      <c r="R35" s="6">
        <f>H35-$Q$4</f>
        <v>-0.7099999999999795</v>
      </c>
    </row>
    <row r="36" spans="1:18" ht="18" customHeight="1">
      <c r="A36" s="62"/>
      <c r="B36" s="64"/>
      <c r="C36" s="97"/>
      <c r="D36" s="65"/>
      <c r="E36" s="64"/>
      <c r="F36" s="64"/>
      <c r="G36" s="65"/>
      <c r="H36" s="64"/>
      <c r="I36" s="64"/>
      <c r="J36" s="66"/>
      <c r="K36" s="64"/>
      <c r="L36" s="64"/>
      <c r="M36" s="66"/>
      <c r="N36" s="97"/>
      <c r="O36" s="69"/>
      <c r="Q36" s="6"/>
      <c r="R36" s="6"/>
    </row>
    <row r="37" spans="1:15" ht="18" customHeight="1">
      <c r="A37" s="62"/>
      <c r="B37" s="63"/>
      <c r="C37" s="97"/>
      <c r="D37" s="65"/>
      <c r="E37" s="63"/>
      <c r="F37" s="64"/>
      <c r="G37" s="66"/>
      <c r="H37" s="63"/>
      <c r="I37" s="63"/>
      <c r="J37" s="66"/>
      <c r="K37" s="63"/>
      <c r="L37" s="64"/>
      <c r="M37" s="65"/>
      <c r="N37" s="97"/>
      <c r="O37" s="69"/>
    </row>
    <row r="38" spans="1:15" ht="18" customHeight="1">
      <c r="A38" s="103" t="s">
        <v>3</v>
      </c>
      <c r="B38" s="64">
        <f>MAX(B21:B37,B9:B19)</f>
        <v>267.063</v>
      </c>
      <c r="C38" s="97">
        <f>MAX(C26:C37,C22:C24,C9:C19)</f>
        <v>1235</v>
      </c>
      <c r="D38" s="65">
        <v>239085</v>
      </c>
      <c r="E38" s="64">
        <f>MAX(E22:E37,E9:E19)</f>
        <v>266.123</v>
      </c>
      <c r="F38" s="64">
        <f>MAX(F26:F37,F22:F24,F9:F19)</f>
        <v>647</v>
      </c>
      <c r="G38" s="66">
        <v>221248</v>
      </c>
      <c r="H38" s="64">
        <f>MAX(H21:H37,H9:H19)</f>
        <v>262.933</v>
      </c>
      <c r="I38" s="64">
        <f>MAX(I26:I37,I22:I24,I9:I19)</f>
        <v>8.5</v>
      </c>
      <c r="J38" s="66" t="s">
        <v>23</v>
      </c>
      <c r="K38" s="64">
        <f>MAX(K22:K37,K9:K19)</f>
        <v>262.933</v>
      </c>
      <c r="L38" s="64">
        <f>MAX(L26:L37,L22:L24,L9:L19)</f>
        <v>9.5</v>
      </c>
      <c r="M38" s="65">
        <v>222154</v>
      </c>
      <c r="N38" s="97">
        <f>MAX(N26:N37,N22:N24,N9:N19)</f>
        <v>2241.61</v>
      </c>
      <c r="O38" s="69">
        <f>MAX(O26:O37,O22:O24,O9:O19)</f>
        <v>71.080780617</v>
      </c>
    </row>
    <row r="39" spans="1:15" ht="18" customHeight="1">
      <c r="A39" s="103" t="s">
        <v>13</v>
      </c>
      <c r="B39" s="64">
        <f>AVERAGE(B21:B37,B9:B19)</f>
        <v>264.9523076923077</v>
      </c>
      <c r="C39" s="97">
        <f>AVERAGE(C26:C37,C22:C24,C9:C19)</f>
        <v>383.4925</v>
      </c>
      <c r="D39" s="65"/>
      <c r="E39" s="64">
        <f>AVERAGE(E22:E37,E9:E19)</f>
        <v>264.5994</v>
      </c>
      <c r="F39" s="64">
        <f>AVERAGE(F26:F37,F22:F24,F9:F19)</f>
        <v>299.66625</v>
      </c>
      <c r="G39" s="66"/>
      <c r="H39" s="64">
        <f>AVERAGE(H21:H37,H9:H19)</f>
        <v>262.27934615384623</v>
      </c>
      <c r="I39" s="64">
        <f>AVERAGE(I26:I37,I22:I24,I9:I19)</f>
        <v>3.169166666666667</v>
      </c>
      <c r="J39" s="66"/>
      <c r="K39" s="64">
        <f>AVERAGE(K22:K37,K9:K19)</f>
        <v>262.26664</v>
      </c>
      <c r="L39" s="64">
        <f>AVERAGE(L26:L37,L22:L24,L9:L19)</f>
        <v>2.942083333333334</v>
      </c>
      <c r="M39" s="65"/>
      <c r="N39" s="97">
        <f>AVERAGE(N26:N37,N22:N24,N9:N19)</f>
        <v>1036.4991666666667</v>
      </c>
      <c r="O39" s="69">
        <f>AVERAGE(O26:O37,O22:O24,O9:O19)</f>
        <v>33.19618956570834</v>
      </c>
    </row>
    <row r="40" spans="1:15" ht="18" customHeight="1">
      <c r="A40" s="103" t="s">
        <v>4</v>
      </c>
      <c r="B40" s="64">
        <f>MIN(B21:B37,B9:B19)</f>
        <v>263.323</v>
      </c>
      <c r="C40" s="97">
        <f>MIN(C26:C37,C22:C24,C9:C19)</f>
        <v>88.5</v>
      </c>
      <c r="D40" s="65">
        <v>240543</v>
      </c>
      <c r="E40" s="64">
        <f>MIN(E22:E37,E9:E19)</f>
        <v>262.891</v>
      </c>
      <c r="F40" s="64">
        <f>MIN(F26:F37,F22:F24,F9:F19)</f>
        <v>74.5</v>
      </c>
      <c r="G40" s="65">
        <v>240543</v>
      </c>
      <c r="H40" s="64">
        <f>MIN(H21:H37,H9:H19)</f>
        <v>260.673</v>
      </c>
      <c r="I40" s="64">
        <f>MIN(I26:I37,I22:I24,I9:I19)</f>
        <v>0.02</v>
      </c>
      <c r="J40" s="66">
        <v>240763</v>
      </c>
      <c r="K40" s="64">
        <f>MIN(K22:K37,K9:K19)</f>
        <v>260.673</v>
      </c>
      <c r="L40" s="64">
        <f>MIN(L26:L37,L22:L24,L9:L19)</f>
        <v>0</v>
      </c>
      <c r="M40" s="65">
        <v>221428</v>
      </c>
      <c r="N40" s="97">
        <f>MIN(N26:N37,N22:N24,N9:N19)</f>
        <v>227</v>
      </c>
      <c r="O40" s="69">
        <f>MIN(O26:O37,O22:O24,O9:O19)</f>
        <v>7.1981019</v>
      </c>
    </row>
    <row r="41" spans="1:15" ht="18" customHeight="1">
      <c r="A41" s="122" t="s">
        <v>41</v>
      </c>
      <c r="B41" s="104"/>
      <c r="C41" s="105"/>
      <c r="D41" s="106"/>
      <c r="E41" s="107"/>
      <c r="F41" s="107"/>
      <c r="G41" s="108"/>
      <c r="H41" s="104"/>
      <c r="I41" s="104"/>
      <c r="J41" s="108"/>
      <c r="K41" s="104"/>
      <c r="L41" s="107"/>
      <c r="M41" s="106"/>
      <c r="N41" s="105"/>
      <c r="O41" s="107"/>
    </row>
    <row r="42" spans="1:15" ht="18" customHeight="1">
      <c r="A42" s="109"/>
      <c r="B42" s="114" t="s">
        <v>19</v>
      </c>
      <c r="C42" s="110"/>
      <c r="D42" s="111"/>
      <c r="E42" s="112"/>
      <c r="F42" s="112"/>
      <c r="G42" s="113"/>
      <c r="H42" s="109"/>
      <c r="I42" s="109"/>
      <c r="J42" s="113"/>
      <c r="K42" s="109"/>
      <c r="L42" s="112"/>
      <c r="M42" s="111"/>
      <c r="N42" s="110"/>
      <c r="O42" s="112"/>
    </row>
    <row r="43" spans="1:15" ht="18" customHeight="1">
      <c r="A43" s="109"/>
      <c r="B43" s="109" t="s">
        <v>38</v>
      </c>
      <c r="C43" s="1"/>
      <c r="D43" s="111"/>
      <c r="E43" s="112"/>
      <c r="F43" s="112"/>
      <c r="G43" s="113"/>
      <c r="H43" s="109"/>
      <c r="I43" s="109"/>
      <c r="J43" s="111"/>
      <c r="K43" s="109"/>
      <c r="L43" s="112"/>
      <c r="M43" s="111"/>
      <c r="N43" s="111"/>
      <c r="O43" s="112"/>
    </row>
    <row r="44" spans="1:15" ht="18" customHeight="1">
      <c r="A44" s="109"/>
      <c r="B44" s="109" t="s">
        <v>39</v>
      </c>
      <c r="C44" s="112"/>
      <c r="D44" s="1"/>
      <c r="E44" s="112"/>
      <c r="F44" s="112"/>
      <c r="G44" s="113"/>
      <c r="H44" s="109"/>
      <c r="I44" s="109"/>
      <c r="J44" s="111"/>
      <c r="K44" s="109"/>
      <c r="L44" s="112"/>
      <c r="M44" s="111"/>
      <c r="N44" s="111"/>
      <c r="O44" s="112"/>
    </row>
    <row r="45" spans="1:15" ht="18" customHeight="1">
      <c r="A45" s="109"/>
      <c r="B45" s="117" t="s">
        <v>40</v>
      </c>
      <c r="C45" s="112"/>
      <c r="D45" s="1"/>
      <c r="E45" s="115"/>
      <c r="F45" s="115"/>
      <c r="G45" s="115"/>
      <c r="H45" s="115"/>
      <c r="I45" s="115"/>
      <c r="J45" s="111"/>
      <c r="K45" s="109"/>
      <c r="L45" s="112"/>
      <c r="M45" s="111"/>
      <c r="N45" s="111"/>
      <c r="O45" s="112"/>
    </row>
    <row r="46" spans="1:15" ht="18" customHeight="1">
      <c r="A46" s="109"/>
      <c r="B46" s="109"/>
      <c r="C46" s="112"/>
      <c r="D46" s="1"/>
      <c r="E46" s="116"/>
      <c r="F46" s="112"/>
      <c r="G46" s="113"/>
      <c r="H46" s="109"/>
      <c r="I46" s="109"/>
      <c r="J46" s="111"/>
      <c r="K46" s="109"/>
      <c r="L46" s="112"/>
      <c r="M46" s="111"/>
      <c r="N46" s="111"/>
      <c r="O46" s="112"/>
    </row>
    <row r="47" spans="1:15" ht="22.5" customHeight="1">
      <c r="A47" s="109"/>
      <c r="B47" s="109"/>
      <c r="C47" s="112"/>
      <c r="D47" s="1"/>
      <c r="E47" s="118"/>
      <c r="F47" s="118"/>
      <c r="G47" s="119"/>
      <c r="H47" s="120"/>
      <c r="I47" s="109"/>
      <c r="J47" s="111"/>
      <c r="K47" s="109"/>
      <c r="L47" s="112"/>
      <c r="M47" s="111"/>
      <c r="N47" s="111"/>
      <c r="O47" s="112"/>
    </row>
    <row r="48" spans="1:15" ht="22.5" customHeight="1">
      <c r="A48" s="109"/>
      <c r="B48" s="109"/>
      <c r="C48" s="121"/>
      <c r="D48" s="111"/>
      <c r="E48" s="120"/>
      <c r="F48" s="118"/>
      <c r="G48" s="119"/>
      <c r="H48" s="120"/>
      <c r="I48" s="109"/>
      <c r="J48" s="111"/>
      <c r="K48" s="109"/>
      <c r="L48" s="112"/>
      <c r="M48" s="111"/>
      <c r="N48" s="111"/>
      <c r="O48" s="112"/>
    </row>
    <row r="49" spans="2:12" ht="18.75">
      <c r="B49" s="1"/>
      <c r="C49" s="1"/>
      <c r="F49" s="1"/>
      <c r="H49" s="1"/>
      <c r="I49" s="1"/>
      <c r="K49" s="1"/>
      <c r="L49" s="1"/>
    </row>
  </sheetData>
  <sheetProtection/>
  <printOptions/>
  <pageMargins left="0.76" right="0.1" top="0.5" bottom="0.5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104"/>
  <sheetViews>
    <sheetView zoomScalePageLayoutView="0" workbookViewId="0" topLeftCell="A16">
      <selection activeCell="V59" sqref="V59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12.83203125" style="1" customWidth="1"/>
    <col min="26" max="26" width="14.66015625" style="1" customWidth="1"/>
    <col min="27" max="27" width="10.33203125" style="1" customWidth="1"/>
    <col min="28" max="28" width="13.83203125" style="1" customWidth="1"/>
    <col min="29" max="29" width="7.66015625" style="1" customWidth="1"/>
    <col min="30" max="16384" width="9.33203125" style="1" customWidth="1"/>
  </cols>
  <sheetData>
    <row r="2" spans="28:29" ht="18.75">
      <c r="AB2" s="6">
        <v>261.863</v>
      </c>
      <c r="AC2" s="5" t="s">
        <v>30</v>
      </c>
    </row>
    <row r="3" spans="24:28" ht="18.75">
      <c r="X3" s="123" t="s">
        <v>26</v>
      </c>
      <c r="Y3" s="77" t="s">
        <v>27</v>
      </c>
      <c r="Z3" s="78" t="s">
        <v>31</v>
      </c>
      <c r="AA3" s="77" t="s">
        <v>29</v>
      </c>
      <c r="AB3" s="78" t="s">
        <v>33</v>
      </c>
    </row>
    <row r="4" spans="24:28" ht="18.75">
      <c r="X4" s="124"/>
      <c r="Y4" s="79" t="s">
        <v>28</v>
      </c>
      <c r="Z4" s="80" t="s">
        <v>32</v>
      </c>
      <c r="AA4" s="79" t="s">
        <v>28</v>
      </c>
      <c r="AB4" s="80" t="s">
        <v>32</v>
      </c>
    </row>
    <row r="5" spans="24:30" ht="18.75">
      <c r="X5" s="81">
        <v>2501</v>
      </c>
      <c r="Y5" s="82">
        <v>263.92</v>
      </c>
      <c r="Z5" s="83">
        <v>150</v>
      </c>
      <c r="AA5" s="84"/>
      <c r="AB5" s="85"/>
      <c r="AC5" s="8"/>
      <c r="AD5" s="8"/>
    </row>
    <row r="6" spans="24:30" ht="18.75">
      <c r="X6" s="81">
        <v>2502</v>
      </c>
      <c r="Y6" s="82">
        <v>265.09</v>
      </c>
      <c r="Z6" s="83">
        <v>493</v>
      </c>
      <c r="AA6" s="84"/>
      <c r="AB6" s="85"/>
      <c r="AC6" s="8"/>
      <c r="AD6" s="8"/>
    </row>
    <row r="7" spans="24:30" ht="18.75">
      <c r="X7" s="81">
        <v>2503</v>
      </c>
      <c r="Y7" s="82">
        <v>265.45</v>
      </c>
      <c r="Z7" s="83">
        <v>626</v>
      </c>
      <c r="AA7" s="84"/>
      <c r="AB7" s="85"/>
      <c r="AC7" s="8"/>
      <c r="AD7" s="8"/>
    </row>
    <row r="8" spans="24:30" ht="18.75">
      <c r="X8" s="81">
        <v>2504</v>
      </c>
      <c r="Y8" s="82">
        <v>265.05</v>
      </c>
      <c r="Z8" s="83">
        <v>398</v>
      </c>
      <c r="AA8" s="84"/>
      <c r="AB8" s="85"/>
      <c r="AC8" s="8"/>
      <c r="AD8" s="8"/>
    </row>
    <row r="9" spans="24:30" ht="18.75">
      <c r="X9" s="81">
        <v>2505</v>
      </c>
      <c r="Y9" s="82">
        <v>265.85</v>
      </c>
      <c r="Z9" s="83">
        <v>647</v>
      </c>
      <c r="AA9" s="84"/>
      <c r="AB9" s="85"/>
      <c r="AC9" s="8"/>
      <c r="AD9" s="8"/>
    </row>
    <row r="10" spans="24:30" ht="18.75">
      <c r="X10" s="81">
        <v>2506</v>
      </c>
      <c r="Y10" s="82">
        <v>264.7</v>
      </c>
      <c r="Z10" s="83">
        <v>305</v>
      </c>
      <c r="AA10" s="84"/>
      <c r="AB10" s="85"/>
      <c r="AC10" s="8"/>
      <c r="AD10" s="8"/>
    </row>
    <row r="11" spans="24:30" ht="18.75">
      <c r="X11" s="81">
        <v>2507</v>
      </c>
      <c r="Y11" s="82">
        <v>265.29</v>
      </c>
      <c r="Z11" s="83">
        <v>451</v>
      </c>
      <c r="AA11" s="84"/>
      <c r="AB11" s="85"/>
      <c r="AC11" s="8"/>
      <c r="AD11" s="8"/>
    </row>
    <row r="12" spans="24:30" ht="18.75">
      <c r="X12" s="81">
        <v>2508</v>
      </c>
      <c r="Y12" s="82">
        <v>264.97</v>
      </c>
      <c r="Z12" s="83">
        <v>376</v>
      </c>
      <c r="AA12" s="84"/>
      <c r="AB12" s="85"/>
      <c r="AC12" s="8"/>
      <c r="AD12" s="8"/>
    </row>
    <row r="13" spans="24:30" ht="18.75">
      <c r="X13" s="81">
        <v>2509</v>
      </c>
      <c r="Y13" s="82">
        <v>265.27</v>
      </c>
      <c r="Z13" s="83">
        <v>461</v>
      </c>
      <c r="AA13" s="84"/>
      <c r="AB13" s="85"/>
      <c r="AC13" s="8"/>
      <c r="AD13" s="8"/>
    </row>
    <row r="14" spans="24:30" ht="18.75">
      <c r="X14" s="81">
        <v>2510</v>
      </c>
      <c r="Y14" s="82">
        <v>265.26</v>
      </c>
      <c r="Z14" s="83">
        <v>458</v>
      </c>
      <c r="AA14" s="84"/>
      <c r="AB14" s="85"/>
      <c r="AC14" s="8"/>
      <c r="AD14" s="8"/>
    </row>
    <row r="15" spans="24:30" ht="18.75">
      <c r="X15" s="81">
        <v>2511</v>
      </c>
      <c r="Y15" s="82">
        <v>264.15</v>
      </c>
      <c r="Z15" s="83">
        <v>181</v>
      </c>
      <c r="AA15" s="84"/>
      <c r="AB15" s="85"/>
      <c r="AC15" s="8"/>
      <c r="AD15" s="8"/>
    </row>
    <row r="16" spans="24:30" ht="18.75">
      <c r="X16" s="81">
        <v>2512</v>
      </c>
      <c r="Y16" s="82"/>
      <c r="Z16" s="83"/>
      <c r="AA16" s="84"/>
      <c r="AB16" s="85"/>
      <c r="AC16" s="8"/>
      <c r="AD16" s="8"/>
    </row>
    <row r="17" spans="24:30" ht="18.75">
      <c r="X17" s="81">
        <v>2513</v>
      </c>
      <c r="Y17" s="82"/>
      <c r="Z17" s="83"/>
      <c r="AA17" s="84"/>
      <c r="AB17" s="85"/>
      <c r="AC17" s="8"/>
      <c r="AD17" s="8"/>
    </row>
    <row r="18" spans="24:30" ht="18.75">
      <c r="X18" s="81">
        <v>2514</v>
      </c>
      <c r="Y18" s="82"/>
      <c r="Z18" s="83"/>
      <c r="AA18" s="84"/>
      <c r="AB18" s="85"/>
      <c r="AC18" s="8"/>
      <c r="AD18" s="8"/>
    </row>
    <row r="19" spans="24:30" ht="18.75">
      <c r="X19" s="81">
        <v>2515</v>
      </c>
      <c r="Y19" s="82"/>
      <c r="Z19" s="83"/>
      <c r="AA19" s="84"/>
      <c r="AB19" s="85"/>
      <c r="AC19" s="8"/>
      <c r="AD19" s="8"/>
    </row>
    <row r="20" spans="24:30" ht="18.75">
      <c r="X20" s="81">
        <v>2516</v>
      </c>
      <c r="Y20" s="82"/>
      <c r="Z20" s="83"/>
      <c r="AA20" s="84"/>
      <c r="AB20" s="85"/>
      <c r="AC20" s="8"/>
      <c r="AD20" s="8"/>
    </row>
    <row r="21" spans="24:30" ht="18.75">
      <c r="X21" s="81">
        <v>2517</v>
      </c>
      <c r="Y21" s="82"/>
      <c r="Z21" s="83"/>
      <c r="AA21" s="84"/>
      <c r="AB21" s="85"/>
      <c r="AC21" s="8"/>
      <c r="AD21" s="8"/>
    </row>
    <row r="22" spans="24:30" ht="18.75">
      <c r="X22" s="81">
        <v>2518</v>
      </c>
      <c r="Y22" s="82"/>
      <c r="Z22" s="83"/>
      <c r="AA22" s="84"/>
      <c r="AB22" s="85"/>
      <c r="AC22" s="8"/>
      <c r="AD22" s="8"/>
    </row>
    <row r="23" spans="24:30" ht="18.75">
      <c r="X23" s="81">
        <v>2519</v>
      </c>
      <c r="Y23" s="82"/>
      <c r="Z23" s="83"/>
      <c r="AA23" s="84"/>
      <c r="AB23" s="85"/>
      <c r="AC23" s="8"/>
      <c r="AD23" s="8"/>
    </row>
    <row r="24" spans="24:30" ht="18.75">
      <c r="X24" s="81">
        <v>2520</v>
      </c>
      <c r="Y24" s="82"/>
      <c r="Z24" s="83"/>
      <c r="AA24" s="84"/>
      <c r="AB24" s="85"/>
      <c r="AC24" s="8"/>
      <c r="AD24" s="8"/>
    </row>
    <row r="25" spans="24:30" ht="18.75">
      <c r="X25" s="81">
        <v>2521</v>
      </c>
      <c r="Y25" s="82"/>
      <c r="Z25" s="83"/>
      <c r="AA25" s="84"/>
      <c r="AB25" s="85"/>
      <c r="AC25" s="8"/>
      <c r="AD25" s="8"/>
    </row>
    <row r="26" spans="24:30" ht="18.75">
      <c r="X26" s="81">
        <v>2522</v>
      </c>
      <c r="Y26" s="82"/>
      <c r="Z26" s="83"/>
      <c r="AA26" s="84"/>
      <c r="AB26" s="85"/>
      <c r="AC26" s="8"/>
      <c r="AD26" s="8"/>
    </row>
    <row r="27" spans="24:30" ht="18.75">
      <c r="X27" s="81">
        <v>2523</v>
      </c>
      <c r="Y27" s="82"/>
      <c r="Z27" s="83"/>
      <c r="AA27" s="84"/>
      <c r="AB27" s="85"/>
      <c r="AC27" s="8"/>
      <c r="AD27" s="8"/>
    </row>
    <row r="28" spans="24:30" ht="18.75">
      <c r="X28" s="81">
        <v>2524</v>
      </c>
      <c r="Y28" s="82"/>
      <c r="Z28" s="83"/>
      <c r="AA28" s="84"/>
      <c r="AB28" s="85"/>
      <c r="AC28" s="8"/>
      <c r="AD28" s="8"/>
    </row>
    <row r="29" spans="24:30" ht="18.75">
      <c r="X29" s="81">
        <v>2525</v>
      </c>
      <c r="Y29" s="82"/>
      <c r="Z29" s="83"/>
      <c r="AA29" s="84"/>
      <c r="AB29" s="85"/>
      <c r="AC29" s="8"/>
      <c r="AD29" s="8"/>
    </row>
    <row r="30" spans="24:30" ht="18.75">
      <c r="X30" s="81">
        <v>2526</v>
      </c>
      <c r="Y30" s="82"/>
      <c r="Z30" s="83"/>
      <c r="AA30" s="84"/>
      <c r="AB30" s="85"/>
      <c r="AC30" s="8"/>
      <c r="AD30" s="8"/>
    </row>
    <row r="31" spans="24:30" ht="18.75">
      <c r="X31" s="81">
        <v>2527</v>
      </c>
      <c r="Y31" s="82"/>
      <c r="Z31" s="83"/>
      <c r="AA31" s="84"/>
      <c r="AB31" s="85"/>
      <c r="AC31" s="8"/>
      <c r="AD31" s="8"/>
    </row>
    <row r="32" spans="24:30" ht="18.75">
      <c r="X32" s="81">
        <v>2528</v>
      </c>
      <c r="Y32" s="82"/>
      <c r="Z32" s="83"/>
      <c r="AA32" s="84"/>
      <c r="AB32" s="85"/>
      <c r="AC32" s="8"/>
      <c r="AD32" s="8"/>
    </row>
    <row r="33" spans="24:30" ht="18.75">
      <c r="X33" s="81">
        <v>2529</v>
      </c>
      <c r="Y33" s="82"/>
      <c r="Z33" s="83"/>
      <c r="AA33" s="84"/>
      <c r="AB33" s="85"/>
      <c r="AC33" s="8"/>
      <c r="AD33" s="8"/>
    </row>
    <row r="34" spans="24:30" ht="18.75">
      <c r="X34" s="81">
        <v>2530</v>
      </c>
      <c r="Y34" s="82"/>
      <c r="Z34" s="83"/>
      <c r="AA34" s="84"/>
      <c r="AB34" s="85"/>
      <c r="AC34" s="8"/>
      <c r="AD34" s="8"/>
    </row>
    <row r="35" spans="24:30" ht="18.75">
      <c r="X35" s="81">
        <v>2531</v>
      </c>
      <c r="Y35" s="82"/>
      <c r="Z35" s="83"/>
      <c r="AA35" s="84"/>
      <c r="AB35" s="85"/>
      <c r="AC35" s="8"/>
      <c r="AD35" s="8"/>
    </row>
    <row r="36" spans="24:30" ht="18.75">
      <c r="X36" s="81">
        <v>2532</v>
      </c>
      <c r="Y36" s="82"/>
      <c r="Z36" s="83"/>
      <c r="AA36" s="84"/>
      <c r="AB36" s="85"/>
      <c r="AC36" s="8"/>
      <c r="AD36" s="8"/>
    </row>
    <row r="37" spans="24:30" ht="18.75">
      <c r="X37" s="81">
        <v>2533</v>
      </c>
      <c r="Y37" s="82"/>
      <c r="Z37" s="83"/>
      <c r="AA37" s="84"/>
      <c r="AB37" s="85"/>
      <c r="AC37" s="8"/>
      <c r="AD37" s="8"/>
    </row>
    <row r="38" spans="24:30" ht="18.75">
      <c r="X38" s="81">
        <v>2534</v>
      </c>
      <c r="Y38" s="82"/>
      <c r="Z38" s="83"/>
      <c r="AA38" s="84"/>
      <c r="AB38" s="85"/>
      <c r="AC38" s="8"/>
      <c r="AD38" s="8"/>
    </row>
    <row r="39" spans="24:30" ht="18.75">
      <c r="X39" s="86">
        <v>2535</v>
      </c>
      <c r="Y39" s="82"/>
      <c r="Z39" s="83"/>
      <c r="AA39" s="84"/>
      <c r="AB39" s="85"/>
      <c r="AC39" s="8"/>
      <c r="AD39" s="8"/>
    </row>
    <row r="40" spans="24:30" ht="18.75">
      <c r="X40" s="86">
        <v>2536</v>
      </c>
      <c r="Y40" s="82"/>
      <c r="Z40" s="83"/>
      <c r="AA40" s="84"/>
      <c r="AB40" s="85"/>
      <c r="AC40" s="8"/>
      <c r="AD40" s="8"/>
    </row>
    <row r="41" spans="24:30" ht="18.75">
      <c r="X41" s="81">
        <v>2537</v>
      </c>
      <c r="Y41" s="82"/>
      <c r="Z41" s="83"/>
      <c r="AA41" s="84"/>
      <c r="AB41" s="85"/>
      <c r="AC41" s="8"/>
      <c r="AD41" s="8"/>
    </row>
    <row r="42" spans="24:30" ht="18.75">
      <c r="X42" s="81">
        <v>2538</v>
      </c>
      <c r="Y42" s="82"/>
      <c r="Z42" s="83"/>
      <c r="AA42" s="84"/>
      <c r="AB42" s="85"/>
      <c r="AC42" s="8"/>
      <c r="AD42" s="8"/>
    </row>
    <row r="43" spans="24:30" ht="18.75">
      <c r="X43" s="81">
        <v>2539</v>
      </c>
      <c r="Y43" s="82"/>
      <c r="Z43" s="83"/>
      <c r="AA43" s="84"/>
      <c r="AB43" s="85"/>
      <c r="AC43" s="8"/>
      <c r="AD43" s="8"/>
    </row>
    <row r="44" spans="24:30" ht="18.75">
      <c r="X44" s="81">
        <v>2540</v>
      </c>
      <c r="Y44" s="82"/>
      <c r="Z44" s="83"/>
      <c r="AA44" s="84"/>
      <c r="AB44" s="85"/>
      <c r="AC44" s="8"/>
      <c r="AD44" s="8"/>
    </row>
    <row r="45" spans="24:30" ht="18.75">
      <c r="X45" s="81">
        <v>2541</v>
      </c>
      <c r="Y45" s="82"/>
      <c r="Z45" s="83"/>
      <c r="AA45" s="84"/>
      <c r="AB45" s="85"/>
      <c r="AC45" s="8"/>
      <c r="AD45" s="8"/>
    </row>
    <row r="46" spans="24:30" ht="18.75">
      <c r="X46" s="81">
        <v>2542</v>
      </c>
      <c r="Y46" s="82"/>
      <c r="Z46" s="83"/>
      <c r="AA46" s="84"/>
      <c r="AB46" s="85"/>
      <c r="AC46" s="8"/>
      <c r="AD46" s="8"/>
    </row>
    <row r="47" spans="24:30" ht="18.75">
      <c r="X47" s="81">
        <v>2543</v>
      </c>
      <c r="Y47" s="82"/>
      <c r="Z47" s="83"/>
      <c r="AA47" s="84"/>
      <c r="AB47" s="85"/>
      <c r="AC47" s="8"/>
      <c r="AD47" s="8"/>
    </row>
    <row r="48" spans="24:30" ht="18.75">
      <c r="X48" s="81">
        <v>2544</v>
      </c>
      <c r="Y48" s="82"/>
      <c r="Z48" s="83"/>
      <c r="AA48" s="84"/>
      <c r="AB48" s="85"/>
      <c r="AC48" s="8"/>
      <c r="AD48" s="8"/>
    </row>
    <row r="49" spans="24:30" ht="18.75">
      <c r="X49" s="81">
        <v>2545</v>
      </c>
      <c r="Y49" s="82"/>
      <c r="Z49" s="83"/>
      <c r="AA49" s="84"/>
      <c r="AB49" s="85"/>
      <c r="AC49" s="8"/>
      <c r="AD49" s="8"/>
    </row>
    <row r="50" spans="24:30" ht="18.75">
      <c r="X50" s="81">
        <v>2546</v>
      </c>
      <c r="Y50" s="82"/>
      <c r="Z50" s="83"/>
      <c r="AA50" s="84"/>
      <c r="AB50" s="85"/>
      <c r="AC50" s="8"/>
      <c r="AD50" s="8"/>
    </row>
    <row r="51" spans="24:30" ht="18.75">
      <c r="X51" s="81">
        <v>2547</v>
      </c>
      <c r="Y51" s="82"/>
      <c r="Z51" s="83"/>
      <c r="AA51" s="84"/>
      <c r="AB51" s="85"/>
      <c r="AC51" s="8"/>
      <c r="AD51" s="8"/>
    </row>
    <row r="52" spans="24:30" ht="18.75">
      <c r="X52" s="81">
        <v>2548</v>
      </c>
      <c r="Y52" s="82"/>
      <c r="Z52" s="83"/>
      <c r="AA52" s="84"/>
      <c r="AB52" s="85"/>
      <c r="AC52" s="8"/>
      <c r="AD52" s="8"/>
    </row>
    <row r="53" spans="24:30" ht="18.75">
      <c r="X53" s="81">
        <v>2549</v>
      </c>
      <c r="Y53" s="82"/>
      <c r="Z53" s="83"/>
      <c r="AA53" s="84"/>
      <c r="AB53" s="85"/>
      <c r="AC53" s="8"/>
      <c r="AD53" s="8"/>
    </row>
    <row r="54" spans="24:30" ht="18.75">
      <c r="X54" s="81">
        <v>2550</v>
      </c>
      <c r="Y54" s="82"/>
      <c r="Z54" s="83"/>
      <c r="AA54" s="84"/>
      <c r="AB54" s="85"/>
      <c r="AC54" s="8"/>
      <c r="AD54" s="8"/>
    </row>
    <row r="55" spans="1:30" ht="18.75">
      <c r="A55" s="87" t="s">
        <v>37</v>
      </c>
      <c r="X55" s="81">
        <v>2551</v>
      </c>
      <c r="Y55" s="82"/>
      <c r="Z55" s="83"/>
      <c r="AA55" s="84"/>
      <c r="AB55" s="85"/>
      <c r="AC55" s="8"/>
      <c r="AD55" s="8"/>
    </row>
    <row r="56" spans="24:30" ht="18.75">
      <c r="X56" s="81">
        <v>2552</v>
      </c>
      <c r="Y56" s="82">
        <v>266.173</v>
      </c>
      <c r="Z56" s="100" t="s">
        <v>36</v>
      </c>
      <c r="AA56" s="84"/>
      <c r="AB56" s="85"/>
      <c r="AC56" s="8"/>
      <c r="AD56" s="8"/>
    </row>
    <row r="57" spans="24:30" ht="18.75">
      <c r="X57" s="88">
        <v>2553</v>
      </c>
      <c r="Y57" s="89">
        <v>265.96</v>
      </c>
      <c r="Z57" s="101">
        <v>902.76</v>
      </c>
      <c r="AA57" s="90"/>
      <c r="AB57" s="91"/>
      <c r="AC57" s="8"/>
      <c r="AD57" s="8"/>
    </row>
    <row r="58" spans="24:28" ht="18.75">
      <c r="X58" s="81">
        <v>2554</v>
      </c>
      <c r="Y58" s="82">
        <v>267.06</v>
      </c>
      <c r="Z58" s="100">
        <v>1235</v>
      </c>
      <c r="AA58" s="84"/>
      <c r="AB58" s="85"/>
    </row>
    <row r="59" spans="24:28" ht="18.75">
      <c r="X59" s="88">
        <v>2555</v>
      </c>
      <c r="Y59" s="82">
        <v>265.14</v>
      </c>
      <c r="Z59" s="100">
        <v>213.6</v>
      </c>
      <c r="AA59" s="84"/>
      <c r="AB59" s="85"/>
    </row>
    <row r="60" spans="24:28" ht="18.75">
      <c r="X60" s="81">
        <v>2556</v>
      </c>
      <c r="Y60" s="82">
        <v>265.33</v>
      </c>
      <c r="Z60" s="100" t="s">
        <v>36</v>
      </c>
      <c r="AA60" s="84"/>
      <c r="AB60" s="85"/>
    </row>
    <row r="61" spans="24:28" ht="18.75">
      <c r="X61" s="88">
        <v>2557</v>
      </c>
      <c r="Y61" s="82">
        <v>264.68</v>
      </c>
      <c r="Z61" s="100">
        <v>218</v>
      </c>
      <c r="AA61" s="84"/>
      <c r="AB61" s="85"/>
    </row>
    <row r="62" spans="24:30" ht="18.75">
      <c r="X62" s="81">
        <v>2558</v>
      </c>
      <c r="Y62" s="82">
        <v>263.81</v>
      </c>
      <c r="Z62" s="100">
        <v>88.5</v>
      </c>
      <c r="AA62" s="84"/>
      <c r="AB62" s="85"/>
      <c r="AC62" s="8"/>
      <c r="AD62" s="8"/>
    </row>
    <row r="63" spans="24:30" ht="18.75">
      <c r="X63" s="88">
        <v>2559</v>
      </c>
      <c r="Y63" s="82">
        <v>264.74</v>
      </c>
      <c r="Z63" s="100">
        <v>242.4</v>
      </c>
      <c r="AA63" s="84"/>
      <c r="AB63" s="85"/>
      <c r="AC63" s="8"/>
      <c r="AD63" s="8"/>
    </row>
    <row r="64" spans="24:30" ht="18.75">
      <c r="X64" s="81">
        <v>2560</v>
      </c>
      <c r="Y64" s="82">
        <v>264.81</v>
      </c>
      <c r="Z64" s="100">
        <v>272.57</v>
      </c>
      <c r="AA64" s="84"/>
      <c r="AB64" s="85"/>
      <c r="AC64" s="8"/>
      <c r="AD64" s="8"/>
    </row>
    <row r="65" spans="24:30" ht="18.75">
      <c r="X65" s="88">
        <v>2561</v>
      </c>
      <c r="Y65" s="82">
        <v>264.21</v>
      </c>
      <c r="Z65" s="100">
        <v>188.6</v>
      </c>
      <c r="AA65" s="84"/>
      <c r="AB65" s="85"/>
      <c r="AC65" s="8"/>
      <c r="AD65" s="8"/>
    </row>
    <row r="66" spans="24:30" ht="18.75">
      <c r="X66" s="81">
        <v>2562</v>
      </c>
      <c r="Y66" s="82">
        <v>265.62</v>
      </c>
      <c r="Z66" s="100">
        <v>609.6</v>
      </c>
      <c r="AA66" s="84"/>
      <c r="AB66" s="85"/>
      <c r="AC66" s="8"/>
      <c r="AD66" s="8"/>
    </row>
    <row r="67" spans="24:30" ht="18.75">
      <c r="X67" s="88">
        <v>2563</v>
      </c>
      <c r="Y67" s="82">
        <v>263.36</v>
      </c>
      <c r="Z67" s="100">
        <v>148.2</v>
      </c>
      <c r="AA67" s="84"/>
      <c r="AB67" s="85"/>
      <c r="AC67" s="8"/>
      <c r="AD67" s="8"/>
    </row>
    <row r="68" spans="24:30" ht="18.75">
      <c r="X68" s="81">
        <v>2564</v>
      </c>
      <c r="Y68" s="82">
        <v>263.32</v>
      </c>
      <c r="Z68" s="100">
        <v>250</v>
      </c>
      <c r="AA68" s="84"/>
      <c r="AB68" s="85"/>
      <c r="AC68" s="8"/>
      <c r="AD68" s="8"/>
    </row>
    <row r="69" spans="24:30" ht="18.75">
      <c r="X69" s="88">
        <v>2565</v>
      </c>
      <c r="Y69" s="82">
        <v>265.11</v>
      </c>
      <c r="Z69" s="100">
        <v>428.5</v>
      </c>
      <c r="AA69" s="84"/>
      <c r="AB69" s="85"/>
      <c r="AC69" s="8"/>
      <c r="AD69" s="8"/>
    </row>
    <row r="70" spans="24:30" ht="18.75">
      <c r="X70" s="81">
        <v>2566</v>
      </c>
      <c r="Y70" s="82">
        <v>264.41</v>
      </c>
      <c r="Z70" s="100">
        <v>358.8</v>
      </c>
      <c r="AA70" s="84"/>
      <c r="AB70" s="85"/>
      <c r="AC70" s="8"/>
      <c r="AD70" s="8"/>
    </row>
    <row r="71" spans="24:30" ht="18.75">
      <c r="X71" s="88">
        <v>2567</v>
      </c>
      <c r="Y71" s="82"/>
      <c r="Z71" s="100"/>
      <c r="AA71" s="84"/>
      <c r="AB71" s="85"/>
      <c r="AC71" s="8"/>
      <c r="AD71" s="8"/>
    </row>
    <row r="72" spans="24:30" ht="18.75">
      <c r="X72" s="81"/>
      <c r="Y72" s="82"/>
      <c r="Z72" s="100"/>
      <c r="AA72" s="84"/>
      <c r="AB72" s="85"/>
      <c r="AC72" s="8"/>
      <c r="AD72" s="8"/>
    </row>
    <row r="73" spans="24:30" ht="18.75">
      <c r="X73" s="81"/>
      <c r="Y73" s="82"/>
      <c r="Z73" s="100"/>
      <c r="AA73" s="84"/>
      <c r="AB73" s="85"/>
      <c r="AC73" s="8"/>
      <c r="AD73" s="8"/>
    </row>
    <row r="74" spans="24:30" ht="18.75">
      <c r="X74" s="81"/>
      <c r="Y74" s="82"/>
      <c r="Z74" s="100"/>
      <c r="AA74" s="84"/>
      <c r="AB74" s="85"/>
      <c r="AC74" s="8"/>
      <c r="AD74" s="8"/>
    </row>
    <row r="75" spans="24:30" ht="18.75">
      <c r="X75" s="81"/>
      <c r="Y75" s="82"/>
      <c r="Z75" s="100"/>
      <c r="AA75" s="84"/>
      <c r="AB75" s="85"/>
      <c r="AC75" s="8"/>
      <c r="AD75" s="8"/>
    </row>
    <row r="76" spans="24:30" ht="18.75">
      <c r="X76" s="86"/>
      <c r="Y76" s="82"/>
      <c r="Z76" s="100"/>
      <c r="AA76" s="84"/>
      <c r="AB76" s="85"/>
      <c r="AC76" s="8"/>
      <c r="AD76" s="8"/>
    </row>
    <row r="77" spans="24:30" ht="18.75">
      <c r="X77" s="86"/>
      <c r="Y77" s="82"/>
      <c r="Z77" s="100"/>
      <c r="AA77" s="84"/>
      <c r="AB77" s="85"/>
      <c r="AC77" s="8"/>
      <c r="AD77" s="8"/>
    </row>
    <row r="78" spans="24:30" ht="18.75">
      <c r="X78" s="81"/>
      <c r="Y78" s="82"/>
      <c r="Z78" s="100"/>
      <c r="AA78" s="84"/>
      <c r="AB78" s="85"/>
      <c r="AC78" s="8"/>
      <c r="AD78" s="8"/>
    </row>
    <row r="79" spans="24:30" ht="18.75">
      <c r="X79" s="81"/>
      <c r="Y79" s="82"/>
      <c r="Z79" s="100"/>
      <c r="AA79" s="84"/>
      <c r="AB79" s="85"/>
      <c r="AC79" s="8"/>
      <c r="AD79" s="8"/>
    </row>
    <row r="80" spans="24:30" ht="18.75">
      <c r="X80" s="81"/>
      <c r="Y80" s="82"/>
      <c r="Z80" s="100"/>
      <c r="AA80" s="84"/>
      <c r="AB80" s="85"/>
      <c r="AC80" s="8"/>
      <c r="AD80" s="8"/>
    </row>
    <row r="81" spans="24:30" ht="18.75">
      <c r="X81" s="81"/>
      <c r="Y81" s="82"/>
      <c r="Z81" s="100"/>
      <c r="AA81" s="84"/>
      <c r="AB81" s="85"/>
      <c r="AC81" s="8"/>
      <c r="AD81" s="8"/>
    </row>
    <row r="82" spans="24:30" ht="18.75">
      <c r="X82" s="81"/>
      <c r="Y82" s="82"/>
      <c r="Z82" s="100"/>
      <c r="AA82" s="84"/>
      <c r="AB82" s="85"/>
      <c r="AC82" s="8"/>
      <c r="AD82" s="8"/>
    </row>
    <row r="83" spans="24:30" ht="18.75">
      <c r="X83" s="81"/>
      <c r="Y83" s="82"/>
      <c r="Z83" s="100"/>
      <c r="AA83" s="84"/>
      <c r="AB83" s="85"/>
      <c r="AC83" s="8"/>
      <c r="AD83" s="8"/>
    </row>
    <row r="84" spans="24:30" ht="18.75">
      <c r="X84" s="81"/>
      <c r="Y84" s="82"/>
      <c r="Z84" s="100"/>
      <c r="AA84" s="84"/>
      <c r="AB84" s="85"/>
      <c r="AC84" s="8"/>
      <c r="AD84" s="8"/>
    </row>
    <row r="85" spans="24:30" ht="18.75">
      <c r="X85" s="81"/>
      <c r="Y85" s="82"/>
      <c r="Z85" s="100"/>
      <c r="AA85" s="84"/>
      <c r="AB85" s="85"/>
      <c r="AC85" s="8"/>
      <c r="AD85" s="8"/>
    </row>
    <row r="86" spans="24:30" ht="18.75">
      <c r="X86" s="81"/>
      <c r="Y86" s="82"/>
      <c r="Z86" s="100"/>
      <c r="AA86" s="84"/>
      <c r="AB86" s="85"/>
      <c r="AC86" s="8"/>
      <c r="AD86" s="8"/>
    </row>
    <row r="87" spans="24:30" ht="18.75">
      <c r="X87" s="81"/>
      <c r="Y87" s="82"/>
      <c r="Z87" s="100"/>
      <c r="AA87" s="84"/>
      <c r="AB87" s="85"/>
      <c r="AC87" s="8"/>
      <c r="AD87" s="8"/>
    </row>
    <row r="88" spans="24:30" ht="18.75">
      <c r="X88" s="81"/>
      <c r="Y88" s="82"/>
      <c r="Z88" s="100"/>
      <c r="AA88" s="84"/>
      <c r="AB88" s="85"/>
      <c r="AC88" s="8"/>
      <c r="AD88" s="8"/>
    </row>
    <row r="89" spans="24:30" ht="18.75">
      <c r="X89" s="81"/>
      <c r="Y89" s="82"/>
      <c r="Z89" s="100"/>
      <c r="AA89" s="84"/>
      <c r="AB89" s="85"/>
      <c r="AC89" s="8"/>
      <c r="AD89" s="8"/>
    </row>
    <row r="90" spans="24:30" ht="18.75">
      <c r="X90" s="81"/>
      <c r="Y90" s="82"/>
      <c r="Z90" s="100"/>
      <c r="AA90" s="84"/>
      <c r="AB90" s="85"/>
      <c r="AC90" s="8"/>
      <c r="AD90" s="8"/>
    </row>
    <row r="91" spans="24:30" ht="18.75">
      <c r="X91" s="81"/>
      <c r="Y91" s="82"/>
      <c r="Z91" s="100"/>
      <c r="AA91" s="84"/>
      <c r="AB91" s="85"/>
      <c r="AC91" s="8"/>
      <c r="AD91" s="8"/>
    </row>
    <row r="92" spans="24:30" ht="18.75">
      <c r="X92" s="81"/>
      <c r="Y92" s="82"/>
      <c r="Z92" s="100"/>
      <c r="AA92" s="84"/>
      <c r="AB92" s="85"/>
      <c r="AC92" s="8"/>
      <c r="AD92" s="8"/>
    </row>
    <row r="93" spans="24:30" ht="18.75">
      <c r="X93" s="81"/>
      <c r="Y93" s="82"/>
      <c r="Z93" s="100"/>
      <c r="AA93" s="84"/>
      <c r="AB93" s="85"/>
      <c r="AC93" s="8"/>
      <c r="AD93" s="8"/>
    </row>
    <row r="94" spans="24:30" ht="18.75">
      <c r="X94" s="88"/>
      <c r="Y94" s="89"/>
      <c r="Z94" s="101"/>
      <c r="AA94" s="90"/>
      <c r="AB94" s="91"/>
      <c r="AC94" s="8"/>
      <c r="AD94" s="8"/>
    </row>
    <row r="95" spans="24:28" ht="18.75">
      <c r="X95" s="81"/>
      <c r="Y95" s="82"/>
      <c r="Z95" s="100"/>
      <c r="AA95" s="84"/>
      <c r="AB95" s="85"/>
    </row>
    <row r="96" spans="24:28" ht="18.75">
      <c r="X96" s="81"/>
      <c r="Y96" s="82"/>
      <c r="Z96" s="100"/>
      <c r="AA96" s="84"/>
      <c r="AB96" s="85"/>
    </row>
    <row r="97" spans="24:28" ht="18.75">
      <c r="X97" s="81"/>
      <c r="Y97" s="82"/>
      <c r="Z97" s="100"/>
      <c r="AA97" s="84"/>
      <c r="AB97" s="85"/>
    </row>
    <row r="98" spans="24:28" ht="18.75">
      <c r="X98" s="81"/>
      <c r="Y98" s="82"/>
      <c r="Z98" s="100"/>
      <c r="AA98" s="84"/>
      <c r="AB98" s="85"/>
    </row>
    <row r="99" spans="24:28" ht="18.75">
      <c r="X99" s="81"/>
      <c r="Y99" s="82"/>
      <c r="Z99" s="100"/>
      <c r="AA99" s="84"/>
      <c r="AB99" s="85"/>
    </row>
    <row r="100" spans="24:28" ht="18.75">
      <c r="X100" s="81"/>
      <c r="Y100" s="82"/>
      <c r="Z100" s="100"/>
      <c r="AA100" s="84"/>
      <c r="AB100" s="85"/>
    </row>
    <row r="101" spans="24:28" ht="18.75">
      <c r="X101" s="81"/>
      <c r="Y101" s="82"/>
      <c r="Z101" s="100"/>
      <c r="AA101" s="84"/>
      <c r="AB101" s="85"/>
    </row>
    <row r="102" spans="24:28" ht="18.75">
      <c r="X102" s="81"/>
      <c r="Y102" s="82"/>
      <c r="Z102" s="100"/>
      <c r="AA102" s="84"/>
      <c r="AB102" s="85"/>
    </row>
    <row r="103" spans="24:28" ht="18.75">
      <c r="X103" s="81"/>
      <c r="Y103" s="82"/>
      <c r="Z103" s="100"/>
      <c r="AA103" s="84"/>
      <c r="AB103" s="85"/>
    </row>
    <row r="104" spans="24:28" ht="18.75">
      <c r="X104" s="92"/>
      <c r="Y104" s="93"/>
      <c r="Z104" s="102"/>
      <c r="AA104" s="94"/>
      <c r="AB104" s="95"/>
    </row>
  </sheetData>
  <sheetProtection/>
  <mergeCells count="1">
    <mergeCell ref="X3:X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2010-03-23T02:49:32Z</cp:lastPrinted>
  <dcterms:created xsi:type="dcterms:W3CDTF">2000-08-22T07:28:11Z</dcterms:created>
  <dcterms:modified xsi:type="dcterms:W3CDTF">2024-06-11T03:45:30Z</dcterms:modified>
  <cp:category/>
  <cp:version/>
  <cp:contentType/>
  <cp:contentStatus/>
</cp:coreProperties>
</file>