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75" sheetId="1" r:id="rId1"/>
    <sheet name="N.7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<sst xmlns="http://schemas.openxmlformats.org/spreadsheetml/2006/main" count="53" uniqueCount="28">
  <si>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</si>
  <si>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</si>
  <si>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</si>
  <si>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</si>
  <si>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</si>
  <si>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</si>
  <si>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</si>
  <si>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</si>
  <si>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</si>
  <si>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</si>
  <si>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</si>
  <si>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</si>
  <si>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</si>
  <si>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</si>
  <si>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</si>
  <si>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 N.75  น้ำว้า  บ้านท่าลี่  อ.เวียงสา  จ.น่าน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</si>
  <si>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</si>
  <si>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</si>
  <si>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</si>
  <si>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</si>
  <si>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</si>
  <si>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</si>
  <si>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</si>
  <si>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</si>
  <si>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</si>
  <si>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</si>
  <si>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2,170  ตร.กม.</t>
  </si>
  <si>
    <t>ตลิ่งฝั่งซ้าย 196.519  ม.(ร.ท.ก.) ตลิ่งฝั่งขวา  196.475  ม.(ร.ท.ก.)ท้องน้ำ   ม.(ร.ท.ก.) ศูนย์เสาระดับน้ำ 182.805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</si>
</sst>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6" xfId="0" applyNumberFormat="1" applyFont="1" applyFill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6" fontId="7" fillId="0" borderId="28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9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6" fontId="7" fillId="0" borderId="30" xfId="0" applyNumberFormat="1" applyFont="1" applyBorder="1" applyAlignment="1">
      <alignment/>
    </xf>
    <xf numFmtId="16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16" fontId="11" fillId="0" borderId="3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2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79" fontId="7" fillId="34" borderId="34" xfId="0" applyNumberFormat="1" applyFont="1" applyFill="1" applyBorder="1" applyAlignment="1">
      <alignment horizontal="center"/>
    </xf>
    <xf numFmtId="1" fontId="7" fillId="35" borderId="32" xfId="0" applyNumberFormat="1" applyFont="1" applyFill="1" applyBorder="1" applyAlignment="1" applyProtection="1">
      <alignment horizontal="center"/>
      <protection/>
    </xf>
    <xf numFmtId="1" fontId="7" fillId="35" borderId="31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/>
    </xf>
    <xf numFmtId="4" fontId="7" fillId="34" borderId="31" xfId="0" applyNumberFormat="1" applyFont="1" applyFill="1" applyBorder="1" applyAlignment="1">
      <alignment horizontal="center"/>
    </xf>
    <xf numFmtId="4" fontId="7" fillId="34" borderId="32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30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5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2" fontId="7" fillId="33" borderId="32" xfId="0" applyNumberFormat="1" applyFont="1" applyFill="1" applyBorder="1" applyAlignment="1">
      <alignment horizontal="right"/>
    </xf>
    <xf numFmtId="4" fontId="7" fillId="34" borderId="32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บ้านท่าลี่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'N.75'!$X$5:$X$22</c:f>
              <c:numCache/>
            </c:numRef>
          </c:cat>
          <c:val>
            <c:numRef>
              <c:f>'N.75'!$Y$5:$Y$22</c:f>
              <c:numCache/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7442467"/>
        <c:crossesAt val="0"/>
        <c:auto val="1"/>
        <c:lblOffset val="100"/>
        <c:tickLblSkip val="1"/>
        <c:noMultiLvlLbl val="0"/>
      </c:catAx>
      <c:valAx>
        <c:axId val="2744246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244946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บ้านท่าลี่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53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'N.75'!$X$5:$X$22</c:f>
              <c:numCache/>
            </c:numRef>
          </c:cat>
          <c:val>
            <c:numRef>
              <c:f>'N.75'!$Z$5:$Z$22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8247325"/>
        <c:crossesAt val="0"/>
        <c:auto val="1"/>
        <c:lblOffset val="100"/>
        <c:tickLblSkip val="1"/>
        <c:noMultiLvlLbl val="0"/>
      </c:catAx>
      <c:valAx>
        <c:axId val="82473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65561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16">
      <selection activeCell="U32" sqref="U32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</row>
    <row r="4" spans="1:17" ht="22.5" customHeight="1">
      <c r="A4" s="12" t="s">
        <v>27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24</v>
      </c>
      <c r="C8" s="46" t="s">
        <v>13</v>
      </c>
      <c r="D8" s="47"/>
      <c r="E8" s="45" t="s">
        <v>24</v>
      </c>
      <c r="F8" s="46" t="s">
        <v>13</v>
      </c>
      <c r="G8" s="47"/>
      <c r="H8" s="45" t="s">
        <v>24</v>
      </c>
      <c r="I8" s="46" t="s">
        <v>13</v>
      </c>
      <c r="J8" s="48"/>
      <c r="K8" s="45" t="s">
        <v>24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99">
        <v>762.6</v>
      </c>
      <c r="D9" s="52">
        <v>234</v>
      </c>
      <c r="E9" s="53">
        <f>$Q$4+R9</f>
        <v>190.685</v>
      </c>
      <c r="F9" s="103">
        <v>740.2</v>
      </c>
      <c r="G9" s="52">
        <v>234</v>
      </c>
      <c r="H9" s="53">
        <f>$Q$4+T9</f>
        <v>184.13500000000002</v>
      </c>
      <c r="I9" s="54">
        <v>5.87</v>
      </c>
      <c r="J9" s="52">
        <v>91</v>
      </c>
      <c r="K9" s="53">
        <f>$Q$4+U9</f>
        <v>184.13500000000002</v>
      </c>
      <c r="L9" s="54">
        <v>5.87</v>
      </c>
      <c r="M9" s="52">
        <v>91</v>
      </c>
      <c r="N9" s="104">
        <v>2388.92544</v>
      </c>
      <c r="O9" s="55">
        <v>75.752109024768</v>
      </c>
      <c r="Q9" s="1">
        <v>8.04</v>
      </c>
      <c r="R9" s="1">
        <v>7.88</v>
      </c>
      <c r="T9" s="1">
        <v>1.33</v>
      </c>
      <c r="U9" s="1">
        <v>1.33</v>
      </c>
      <c r="AN9" s="42">
        <v>39806</v>
      </c>
      <c r="AO9" s="43">
        <v>3048.23</v>
      </c>
    </row>
    <row r="10" spans="1:41" ht="18" customHeight="1">
      <c r="A10" s="56">
        <v>2550</v>
      </c>
      <c r="B10" s="57">
        <f>$Q$4+Q10</f>
        <v>189.555</v>
      </c>
      <c r="C10" s="100">
        <v>519.25</v>
      </c>
      <c r="D10" s="59">
        <v>216</v>
      </c>
      <c r="E10" s="60">
        <f>$Q$4+R10</f>
        <v>188.615</v>
      </c>
      <c r="F10" s="100">
        <v>465.3</v>
      </c>
      <c r="G10" s="59">
        <v>216</v>
      </c>
      <c r="H10" s="60">
        <f>$Q$4+T10</f>
        <v>184.115</v>
      </c>
      <c r="I10" s="58">
        <v>4.46</v>
      </c>
      <c r="J10" s="59">
        <v>101</v>
      </c>
      <c r="K10" s="60">
        <f>$Q$4+U10</f>
        <v>184.115</v>
      </c>
      <c r="L10" s="58">
        <v>4.46</v>
      </c>
      <c r="M10" s="59">
        <v>101</v>
      </c>
      <c r="N10" s="105">
        <v>1764.93</v>
      </c>
      <c r="O10" s="62">
        <f aca="true" t="shared" si="0" ref="O10:O26">N10*0.0317097</f>
        <v>55.965400821</v>
      </c>
      <c r="Q10" s="1">
        <v>6.75</v>
      </c>
      <c r="R10" s="1">
        <v>5.81</v>
      </c>
      <c r="T10" s="1">
        <v>1.31</v>
      </c>
      <c r="U10" s="1">
        <v>1.31</v>
      </c>
      <c r="AN10" s="42">
        <v>40172</v>
      </c>
      <c r="AO10" s="43">
        <v>1721.32</v>
      </c>
    </row>
    <row r="11" spans="1:41" ht="18" customHeight="1">
      <c r="A11" s="56">
        <v>2551</v>
      </c>
      <c r="B11" s="114">
        <f>$Q$4+Q11</f>
        <v>191.055</v>
      </c>
      <c r="C11" s="115">
        <v>939.5</v>
      </c>
      <c r="D11" s="59">
        <v>200</v>
      </c>
      <c r="E11" s="60">
        <f>$Q$4+R11</f>
        <v>189.26500000000001</v>
      </c>
      <c r="F11" s="100">
        <v>565.2</v>
      </c>
      <c r="G11" s="59">
        <v>200</v>
      </c>
      <c r="H11" s="60">
        <f>$Q$4+T11</f>
        <v>184.125</v>
      </c>
      <c r="I11" s="58">
        <v>5.68</v>
      </c>
      <c r="J11" s="59">
        <v>102</v>
      </c>
      <c r="K11" s="60">
        <f>$Q$4+U11</f>
        <v>184.125</v>
      </c>
      <c r="L11" s="58">
        <v>5.68</v>
      </c>
      <c r="M11" s="59">
        <v>102</v>
      </c>
      <c r="N11" s="105">
        <v>3048.23</v>
      </c>
      <c r="O11" s="62">
        <f t="shared" si="0"/>
        <v>96.658458831</v>
      </c>
      <c r="Q11" s="1">
        <v>8.25</v>
      </c>
      <c r="R11" s="1">
        <v>6.46</v>
      </c>
      <c r="T11" s="1">
        <v>1.32</v>
      </c>
      <c r="U11" s="1">
        <v>1.32</v>
      </c>
      <c r="AN11" s="42">
        <v>40538</v>
      </c>
      <c r="AO11" s="63">
        <v>2273.69</v>
      </c>
    </row>
    <row r="12" spans="1:40" ht="18" customHeight="1">
      <c r="A12" s="56">
        <v>2552</v>
      </c>
      <c r="B12" s="61">
        <v>189.805</v>
      </c>
      <c r="C12" s="100">
        <v>542.6</v>
      </c>
      <c r="D12" s="59">
        <v>188</v>
      </c>
      <c r="E12" s="60">
        <v>189.39</v>
      </c>
      <c r="F12" s="100">
        <v>492.8</v>
      </c>
      <c r="G12" s="59">
        <v>188</v>
      </c>
      <c r="H12" s="61">
        <v>184.065</v>
      </c>
      <c r="I12" s="58">
        <v>4.45</v>
      </c>
      <c r="J12" s="59">
        <v>87</v>
      </c>
      <c r="K12" s="60">
        <v>184.07</v>
      </c>
      <c r="L12" s="58">
        <v>4.45</v>
      </c>
      <c r="M12" s="59">
        <v>87</v>
      </c>
      <c r="N12" s="105">
        <v>1721.32</v>
      </c>
      <c r="O12" s="62">
        <f t="shared" si="0"/>
        <v>54.582540804</v>
      </c>
      <c r="P12" s="64"/>
      <c r="Q12" s="6">
        <f>B12-Q4</f>
        <v>7</v>
      </c>
      <c r="R12" s="6"/>
      <c r="T12" s="6">
        <f aca="true" t="shared" si="1" ref="T12:T26">H12-$Q$4</f>
        <v>1.259999999999991</v>
      </c>
      <c r="AN12" s="42">
        <v>40904</v>
      </c>
    </row>
    <row r="13" spans="1:40" ht="18" customHeight="1">
      <c r="A13" s="56">
        <v>2553</v>
      </c>
      <c r="B13" s="61">
        <v>191.7</v>
      </c>
      <c r="C13" s="100">
        <v>1116.33</v>
      </c>
      <c r="D13" s="59">
        <v>244</v>
      </c>
      <c r="E13" s="60">
        <v>190.54</v>
      </c>
      <c r="F13" s="100">
        <v>725.7</v>
      </c>
      <c r="G13" s="59">
        <v>244</v>
      </c>
      <c r="H13" s="61">
        <v>184.025</v>
      </c>
      <c r="I13" s="58">
        <v>5.2</v>
      </c>
      <c r="J13" s="59">
        <v>40283</v>
      </c>
      <c r="K13" s="60">
        <v>184.025</v>
      </c>
      <c r="L13" s="58">
        <v>5.2</v>
      </c>
      <c r="M13" s="59">
        <v>40283</v>
      </c>
      <c r="N13" s="105">
        <v>2273.69</v>
      </c>
      <c r="O13" s="62">
        <f t="shared" si="0"/>
        <v>72.098027793</v>
      </c>
      <c r="Q13" s="6">
        <f aca="true" t="shared" si="2" ref="Q13:Q18">B13-$Q$4</f>
        <v>8.894999999999982</v>
      </c>
      <c r="T13" s="6">
        <f t="shared" si="1"/>
        <v>1.2199999999999989</v>
      </c>
      <c r="AN13" s="42">
        <v>41270</v>
      </c>
    </row>
    <row r="14" spans="1:40" ht="18" customHeight="1">
      <c r="A14" s="56">
        <v>2554</v>
      </c>
      <c r="B14" s="61">
        <v>195.005</v>
      </c>
      <c r="C14" s="100">
        <v>2166.88</v>
      </c>
      <c r="D14" s="59">
        <v>40721</v>
      </c>
      <c r="E14" s="60">
        <v>193.347</v>
      </c>
      <c r="F14" s="100">
        <v>1587.75</v>
      </c>
      <c r="G14" s="59">
        <v>40721</v>
      </c>
      <c r="H14" s="61">
        <v>184.005</v>
      </c>
      <c r="I14" s="58">
        <v>6.3</v>
      </c>
      <c r="J14" s="59">
        <v>40638</v>
      </c>
      <c r="K14" s="60">
        <v>184.015</v>
      </c>
      <c r="L14" s="58">
        <v>6.6</v>
      </c>
      <c r="M14" s="59">
        <v>40638</v>
      </c>
      <c r="N14" s="105">
        <v>3711.44</v>
      </c>
      <c r="O14" s="62">
        <f t="shared" si="0"/>
        <v>117.68864896800001</v>
      </c>
      <c r="Q14" s="65">
        <f t="shared" si="2"/>
        <v>12.199999999999989</v>
      </c>
      <c r="T14" s="6">
        <f t="shared" si="1"/>
        <v>1.1999999999999886</v>
      </c>
      <c r="AN14" s="42">
        <v>41636</v>
      </c>
    </row>
    <row r="15" spans="1:40" ht="18" customHeight="1">
      <c r="A15" s="56">
        <v>2555</v>
      </c>
      <c r="B15" s="66">
        <v>189.645</v>
      </c>
      <c r="C15" s="101">
        <v>557.5</v>
      </c>
      <c r="D15" s="59">
        <v>41131</v>
      </c>
      <c r="E15" s="68">
        <v>188.969</v>
      </c>
      <c r="F15" s="101">
        <v>460.95</v>
      </c>
      <c r="G15" s="59">
        <v>41131</v>
      </c>
      <c r="H15" s="66">
        <v>184.144</v>
      </c>
      <c r="I15" s="67">
        <v>9.8</v>
      </c>
      <c r="J15" s="59">
        <v>41018</v>
      </c>
      <c r="K15" s="68">
        <v>184.14</v>
      </c>
      <c r="L15" s="67">
        <v>9.8</v>
      </c>
      <c r="M15" s="59">
        <v>41018</v>
      </c>
      <c r="N15" s="106">
        <v>1883.37</v>
      </c>
      <c r="O15" s="69">
        <f t="shared" si="0"/>
        <v>59.721097689</v>
      </c>
      <c r="Q15" s="6">
        <f t="shared" si="2"/>
        <v>6.840000000000003</v>
      </c>
      <c r="T15" s="6">
        <f t="shared" si="1"/>
        <v>1.3389999999999986</v>
      </c>
      <c r="AN15" s="42">
        <v>42002</v>
      </c>
    </row>
    <row r="16" spans="1:40" ht="18" customHeight="1">
      <c r="A16" s="56">
        <v>2556</v>
      </c>
      <c r="B16" s="66">
        <v>190.78</v>
      </c>
      <c r="C16" s="101">
        <v>863.4</v>
      </c>
      <c r="D16" s="59">
        <v>41484</v>
      </c>
      <c r="E16" s="68">
        <v>190.1</v>
      </c>
      <c r="F16" s="101">
        <v>712.2</v>
      </c>
      <c r="G16" s="59">
        <v>41484</v>
      </c>
      <c r="H16" s="68">
        <v>183.98</v>
      </c>
      <c r="I16" s="67">
        <v>6.94</v>
      </c>
      <c r="J16" s="59">
        <v>41383</v>
      </c>
      <c r="K16" s="68">
        <v>183.98</v>
      </c>
      <c r="L16" s="67">
        <v>6.94</v>
      </c>
      <c r="M16" s="59">
        <v>41383</v>
      </c>
      <c r="N16" s="106">
        <v>1603.12</v>
      </c>
      <c r="O16" s="69">
        <f t="shared" si="0"/>
        <v>50.834454263999994</v>
      </c>
      <c r="Q16" s="6">
        <f t="shared" si="2"/>
        <v>7.974999999999994</v>
      </c>
      <c r="T16" s="6">
        <f t="shared" si="1"/>
        <v>1.174999999999983</v>
      </c>
      <c r="AN16" s="42">
        <v>42368</v>
      </c>
    </row>
    <row r="17" spans="1:40" ht="18" customHeight="1">
      <c r="A17" s="56">
        <v>2557</v>
      </c>
      <c r="B17" s="66">
        <v>188.255</v>
      </c>
      <c r="C17" s="101">
        <v>353.55</v>
      </c>
      <c r="D17" s="59">
        <v>41885</v>
      </c>
      <c r="E17" s="68">
        <v>188.235</v>
      </c>
      <c r="F17" s="101">
        <v>351.2</v>
      </c>
      <c r="G17" s="59">
        <v>41885</v>
      </c>
      <c r="H17" s="68">
        <v>184.025</v>
      </c>
      <c r="I17" s="67">
        <v>7.61</v>
      </c>
      <c r="J17" s="59">
        <v>41722</v>
      </c>
      <c r="K17" s="68">
        <v>184.025</v>
      </c>
      <c r="L17" s="67">
        <v>7.61</v>
      </c>
      <c r="M17" s="59">
        <v>41722</v>
      </c>
      <c r="N17" s="106">
        <v>1794.15</v>
      </c>
      <c r="O17" s="69">
        <f t="shared" si="0"/>
        <v>56.891958255000006</v>
      </c>
      <c r="Q17" s="1">
        <f t="shared" si="2"/>
        <v>5.449999999999989</v>
      </c>
      <c r="T17" s="1">
        <f t="shared" si="1"/>
        <v>1.2199999999999989</v>
      </c>
      <c r="AN17" s="42">
        <v>42734</v>
      </c>
    </row>
    <row r="18" spans="1:40" ht="18" customHeight="1">
      <c r="A18" s="56">
        <v>2558</v>
      </c>
      <c r="B18" s="68">
        <v>188.695</v>
      </c>
      <c r="C18" s="101">
        <v>445</v>
      </c>
      <c r="D18" s="59">
        <v>42220</v>
      </c>
      <c r="E18" s="68">
        <v>188.384</v>
      </c>
      <c r="F18" s="101">
        <v>396</v>
      </c>
      <c r="G18" s="59">
        <v>42220</v>
      </c>
      <c r="H18" s="68">
        <v>184.035</v>
      </c>
      <c r="I18" s="67">
        <v>7.28</v>
      </c>
      <c r="J18" s="59">
        <v>42092</v>
      </c>
      <c r="K18" s="68">
        <v>184.035</v>
      </c>
      <c r="L18" s="67">
        <v>7.28</v>
      </c>
      <c r="M18" s="59">
        <v>42092</v>
      </c>
      <c r="N18" s="106">
        <v>1599.01</v>
      </c>
      <c r="O18" s="69">
        <f t="shared" si="0"/>
        <v>50.704127397</v>
      </c>
      <c r="Q18" s="1">
        <f t="shared" si="2"/>
        <v>5.889999999999986</v>
      </c>
      <c r="T18" s="1">
        <f t="shared" si="1"/>
        <v>1.2299999999999898</v>
      </c>
      <c r="AN18" s="42">
        <v>43100</v>
      </c>
    </row>
    <row r="19" spans="1:20" ht="18" customHeight="1">
      <c r="A19" s="56">
        <v>2559</v>
      </c>
      <c r="B19" s="66">
        <v>194.345</v>
      </c>
      <c r="C19" s="101">
        <v>1529.5</v>
      </c>
      <c r="D19" s="59">
        <v>42597</v>
      </c>
      <c r="E19" s="68">
        <v>192.83</v>
      </c>
      <c r="F19" s="101">
        <v>1202.3</v>
      </c>
      <c r="G19" s="59">
        <v>42602</v>
      </c>
      <c r="H19" s="61">
        <v>184.005</v>
      </c>
      <c r="I19" s="58">
        <v>7.33</v>
      </c>
      <c r="J19" s="59">
        <v>42488</v>
      </c>
      <c r="K19" s="68">
        <v>184.005</v>
      </c>
      <c r="L19" s="67">
        <v>7.33</v>
      </c>
      <c r="M19" s="59">
        <v>42488</v>
      </c>
      <c r="N19" s="106">
        <v>2395.64</v>
      </c>
      <c r="O19" s="69">
        <f t="shared" si="0"/>
        <v>75.965025708</v>
      </c>
      <c r="Q19" s="6">
        <f aca="true" t="shared" si="3" ref="Q19:Q26">B19-$Q$4</f>
        <v>11.539999999999992</v>
      </c>
      <c r="T19" s="6">
        <f t="shared" si="1"/>
        <v>1.1999999999999886</v>
      </c>
    </row>
    <row r="20" spans="1:20" ht="18" customHeight="1">
      <c r="A20" s="56">
        <v>2560</v>
      </c>
      <c r="B20" s="66">
        <v>188.655</v>
      </c>
      <c r="C20" s="101">
        <v>381</v>
      </c>
      <c r="D20" s="59">
        <v>42980</v>
      </c>
      <c r="E20" s="68">
        <v>188.26</v>
      </c>
      <c r="F20" s="101">
        <v>341</v>
      </c>
      <c r="G20" s="59">
        <v>42977</v>
      </c>
      <c r="H20" s="66">
        <v>184.025</v>
      </c>
      <c r="I20" s="67">
        <v>7.96</v>
      </c>
      <c r="J20" s="59">
        <v>43180</v>
      </c>
      <c r="K20" s="68">
        <v>184.025</v>
      </c>
      <c r="L20" s="67">
        <v>7.96</v>
      </c>
      <c r="M20" s="59">
        <v>43182</v>
      </c>
      <c r="N20" s="106">
        <v>2107.57</v>
      </c>
      <c r="O20" s="69">
        <f t="shared" si="0"/>
        <v>66.830412429</v>
      </c>
      <c r="Q20" s="1">
        <f t="shared" si="3"/>
        <v>5.849999999999994</v>
      </c>
      <c r="T20" s="6">
        <f t="shared" si="1"/>
        <v>1.2199999999999989</v>
      </c>
    </row>
    <row r="21" spans="1:20" ht="18" customHeight="1">
      <c r="A21" s="56">
        <v>2561</v>
      </c>
      <c r="B21" s="66">
        <v>191.395</v>
      </c>
      <c r="C21" s="101">
        <v>709</v>
      </c>
      <c r="D21" s="59">
        <v>43330</v>
      </c>
      <c r="E21" s="68">
        <v>190.935</v>
      </c>
      <c r="F21" s="101">
        <v>651.8</v>
      </c>
      <c r="G21" s="59">
        <v>43330</v>
      </c>
      <c r="H21" s="66">
        <v>184.025</v>
      </c>
      <c r="I21" s="67">
        <v>9.05</v>
      </c>
      <c r="J21" s="59">
        <v>241866</v>
      </c>
      <c r="K21" s="68">
        <v>184.025</v>
      </c>
      <c r="L21" s="67">
        <v>9.05</v>
      </c>
      <c r="M21" s="59">
        <v>241866</v>
      </c>
      <c r="N21" s="106">
        <v>2506.8104640000006</v>
      </c>
      <c r="O21" s="69">
        <f t="shared" si="0"/>
        <v>79.49020777030081</v>
      </c>
      <c r="Q21" s="1">
        <f t="shared" si="3"/>
        <v>8.590000000000003</v>
      </c>
      <c r="T21" s="6">
        <f t="shared" si="1"/>
        <v>1.2199999999999989</v>
      </c>
    </row>
    <row r="22" spans="1:20" ht="18" customHeight="1">
      <c r="A22" s="56">
        <v>2562</v>
      </c>
      <c r="B22" s="72">
        <v>190.475</v>
      </c>
      <c r="C22" s="101">
        <v>655.2</v>
      </c>
      <c r="D22" s="59">
        <v>43694</v>
      </c>
      <c r="E22" s="74">
        <v>189.525</v>
      </c>
      <c r="F22" s="101">
        <v>528.9</v>
      </c>
      <c r="G22" s="59">
        <v>43694</v>
      </c>
      <c r="H22" s="72">
        <v>183.86</v>
      </c>
      <c r="I22" s="73">
        <v>4.06</v>
      </c>
      <c r="J22" s="59">
        <v>241932</v>
      </c>
      <c r="K22" s="74">
        <v>183.87</v>
      </c>
      <c r="L22" s="73">
        <v>4.32</v>
      </c>
      <c r="M22" s="59">
        <v>241932</v>
      </c>
      <c r="N22" s="106">
        <v>1445.07</v>
      </c>
      <c r="O22" s="69">
        <f t="shared" si="0"/>
        <v>45.822736178999996</v>
      </c>
      <c r="Q22" s="1">
        <f t="shared" si="3"/>
        <v>7.6699999999999875</v>
      </c>
      <c r="T22" s="6">
        <f t="shared" si="1"/>
        <v>1.0550000000000068</v>
      </c>
    </row>
    <row r="23" spans="1:20" ht="18" customHeight="1">
      <c r="A23" s="56">
        <v>2563</v>
      </c>
      <c r="B23" s="72">
        <v>192.755</v>
      </c>
      <c r="C23" s="101">
        <v>1112</v>
      </c>
      <c r="D23" s="59">
        <v>44064</v>
      </c>
      <c r="E23" s="74">
        <v>190.786</v>
      </c>
      <c r="F23" s="101">
        <v>775.4</v>
      </c>
      <c r="G23" s="59">
        <v>44047</v>
      </c>
      <c r="H23" s="72">
        <v>183.905</v>
      </c>
      <c r="I23" s="73">
        <v>4.92</v>
      </c>
      <c r="J23" s="59">
        <v>242269</v>
      </c>
      <c r="K23" s="74">
        <v>183.905</v>
      </c>
      <c r="L23" s="73">
        <v>4.92</v>
      </c>
      <c r="M23" s="59">
        <v>242269</v>
      </c>
      <c r="N23" s="106">
        <v>1818.07</v>
      </c>
      <c r="O23" s="75">
        <f t="shared" si="0"/>
        <v>57.650454279</v>
      </c>
      <c r="Q23" s="1">
        <f t="shared" si="3"/>
        <v>9.949999999999989</v>
      </c>
      <c r="T23" s="6">
        <f t="shared" si="1"/>
        <v>1.0999999999999943</v>
      </c>
    </row>
    <row r="24" spans="1:20" ht="18" customHeight="1">
      <c r="A24" s="56">
        <v>2564</v>
      </c>
      <c r="B24" s="72">
        <v>191.345</v>
      </c>
      <c r="C24" s="128">
        <v>901.48</v>
      </c>
      <c r="D24" s="59">
        <v>44361</v>
      </c>
      <c r="E24" s="74">
        <v>188.88</v>
      </c>
      <c r="F24" s="101">
        <v>447.4</v>
      </c>
      <c r="G24" s="59">
        <v>44362</v>
      </c>
      <c r="H24" s="72">
        <v>183.925</v>
      </c>
      <c r="I24" s="73">
        <v>6.25</v>
      </c>
      <c r="J24" s="59">
        <v>242680</v>
      </c>
      <c r="K24" s="68">
        <v>183.94</v>
      </c>
      <c r="L24" s="67">
        <v>6.5</v>
      </c>
      <c r="M24" s="59">
        <v>242656</v>
      </c>
      <c r="N24" s="106">
        <v>1285.52</v>
      </c>
      <c r="O24" s="69">
        <f t="shared" si="0"/>
        <v>40.763453544</v>
      </c>
      <c r="Q24" s="1">
        <f t="shared" si="3"/>
        <v>8.539999999999992</v>
      </c>
      <c r="T24" s="6">
        <f t="shared" si="1"/>
        <v>1.1200000000000045</v>
      </c>
    </row>
    <row r="25" spans="1:20" ht="18" customHeight="1">
      <c r="A25" s="56">
        <v>2565</v>
      </c>
      <c r="B25" s="66">
        <v>191.695</v>
      </c>
      <c r="C25" s="128">
        <v>771</v>
      </c>
      <c r="D25" s="59">
        <v>44785</v>
      </c>
      <c r="E25" s="74">
        <v>189.944</v>
      </c>
      <c r="F25" s="101">
        <v>535.8</v>
      </c>
      <c r="G25" s="59">
        <v>44786</v>
      </c>
      <c r="H25" s="72">
        <v>183.925</v>
      </c>
      <c r="I25" s="73">
        <v>5.99</v>
      </c>
      <c r="J25" s="59">
        <v>243341</v>
      </c>
      <c r="K25" s="74">
        <v>183.925</v>
      </c>
      <c r="L25" s="73">
        <v>5.99</v>
      </c>
      <c r="M25" s="59">
        <v>243342</v>
      </c>
      <c r="N25" s="106">
        <v>1641.49</v>
      </c>
      <c r="O25" s="75">
        <f t="shared" si="0"/>
        <v>52.051155453</v>
      </c>
      <c r="Q25" s="1">
        <f t="shared" si="3"/>
        <v>8.889999999999986</v>
      </c>
      <c r="T25" s="6">
        <f t="shared" si="1"/>
        <v>1.1200000000000045</v>
      </c>
    </row>
    <row r="26" spans="1:20" ht="18" customHeight="1">
      <c r="A26" s="56">
        <v>2566</v>
      </c>
      <c r="B26" s="66">
        <v>191.46</v>
      </c>
      <c r="C26" s="128">
        <v>652.2</v>
      </c>
      <c r="D26" s="59">
        <v>45146</v>
      </c>
      <c r="E26" s="74">
        <v>191.278</v>
      </c>
      <c r="F26" s="101">
        <v>630.6</v>
      </c>
      <c r="G26" s="59">
        <v>45146</v>
      </c>
      <c r="H26" s="72">
        <v>183.885</v>
      </c>
      <c r="I26" s="73">
        <v>4.59</v>
      </c>
      <c r="J26" s="59">
        <v>243382</v>
      </c>
      <c r="K26" s="74">
        <v>183.89</v>
      </c>
      <c r="L26" s="73">
        <v>4.59</v>
      </c>
      <c r="M26" s="59">
        <v>243382</v>
      </c>
      <c r="N26" s="106">
        <v>1620.42</v>
      </c>
      <c r="O26" s="75">
        <f t="shared" si="0"/>
        <v>51.383032074000006</v>
      </c>
      <c r="Q26" s="6">
        <f t="shared" si="3"/>
        <v>8.655000000000001</v>
      </c>
      <c r="T26" s="6">
        <f t="shared" si="1"/>
        <v>1.079999999999984</v>
      </c>
    </row>
    <row r="27" spans="1:20" ht="18" customHeight="1">
      <c r="A27" s="56"/>
      <c r="B27" s="72"/>
      <c r="C27" s="102"/>
      <c r="D27" s="76"/>
      <c r="E27" s="74"/>
      <c r="F27" s="101"/>
      <c r="G27" s="71"/>
      <c r="H27" s="72"/>
      <c r="I27" s="73"/>
      <c r="J27" s="70"/>
      <c r="K27" s="74"/>
      <c r="L27" s="73"/>
      <c r="M27" s="71"/>
      <c r="N27" s="106"/>
      <c r="O27" s="75"/>
      <c r="T27" s="6"/>
    </row>
    <row r="28" spans="1:20" ht="18" customHeight="1">
      <c r="A28" s="56"/>
      <c r="B28" s="72"/>
      <c r="C28" s="101"/>
      <c r="D28" s="70"/>
      <c r="E28" s="74"/>
      <c r="F28" s="101"/>
      <c r="G28" s="71"/>
      <c r="H28" s="72"/>
      <c r="I28" s="73"/>
      <c r="J28" s="70"/>
      <c r="K28" s="74"/>
      <c r="L28" s="73"/>
      <c r="M28" s="71"/>
      <c r="N28" s="106"/>
      <c r="O28" s="75"/>
      <c r="T28" s="6"/>
    </row>
    <row r="29" spans="1:20" ht="18" customHeight="1">
      <c r="A29" s="110" t="s">
        <v>2</v>
      </c>
      <c r="B29" s="61">
        <f>MAX(B9:B28)</f>
        <v>195.005</v>
      </c>
      <c r="C29" s="100">
        <f>MAX(C9:C28)</f>
        <v>2166.88</v>
      </c>
      <c r="D29" s="59">
        <v>239048</v>
      </c>
      <c r="E29" s="60">
        <f>MAX(E9:E28)</f>
        <v>193.347</v>
      </c>
      <c r="F29" s="100">
        <f>MAX(F9:F28)</f>
        <v>1587.75</v>
      </c>
      <c r="G29" s="59">
        <v>239048</v>
      </c>
      <c r="H29" s="61">
        <f>MAX(H9:H28)</f>
        <v>184.144</v>
      </c>
      <c r="I29" s="58">
        <f>MAX(I9:I28)</f>
        <v>9.8</v>
      </c>
      <c r="J29" s="59">
        <v>239344</v>
      </c>
      <c r="K29" s="60">
        <f>MAX(K9:K28)</f>
        <v>184.14</v>
      </c>
      <c r="L29" s="58">
        <f>MAX(L9:L28)</f>
        <v>9.8</v>
      </c>
      <c r="M29" s="59">
        <v>239344</v>
      </c>
      <c r="N29" s="105">
        <f>MAX(N9:N28)</f>
        <v>3711.44</v>
      </c>
      <c r="O29" s="62">
        <f>MAX(O9:O28)</f>
        <v>117.68864896800001</v>
      </c>
      <c r="T29" s="6"/>
    </row>
    <row r="30" spans="1:20" ht="18" customHeight="1">
      <c r="A30" s="110" t="s">
        <v>12</v>
      </c>
      <c r="B30" s="61">
        <f>AVERAGE(B9:B28)</f>
        <v>190.9702777777778</v>
      </c>
      <c r="C30" s="100">
        <f>AVERAGE(C9:C28)</f>
        <v>832.1105555555556</v>
      </c>
      <c r="D30" s="111"/>
      <c r="E30" s="60">
        <f>AVERAGE(E9:E28)</f>
        <v>189.9982222222222</v>
      </c>
      <c r="F30" s="100">
        <f>AVERAGE(F9:F28)</f>
        <v>645.0277777777777</v>
      </c>
      <c r="G30" s="59"/>
      <c r="H30" s="61">
        <f>AVERAGE(H9:H28)</f>
        <v>184.01161111111116</v>
      </c>
      <c r="I30" s="58">
        <f>AVERAGE(I9:I28)</f>
        <v>6.318888888888889</v>
      </c>
      <c r="J30" s="111"/>
      <c r="K30" s="60">
        <f>AVERAGE(K9:K28)</f>
        <v>184.0138888888889</v>
      </c>
      <c r="L30" s="58">
        <f>AVERAGE(L9:L28)</f>
        <v>6.363888888888888</v>
      </c>
      <c r="M30" s="59"/>
      <c r="N30" s="105">
        <f>AVERAGE(N9:N28)</f>
        <v>2033.8208835555552</v>
      </c>
      <c r="O30" s="62">
        <f>AVERAGE(O9:O28)</f>
        <v>64.4918500712816</v>
      </c>
      <c r="T30" s="6"/>
    </row>
    <row r="31" spans="1:20" ht="18" customHeight="1">
      <c r="A31" s="110" t="s">
        <v>3</v>
      </c>
      <c r="B31" s="43">
        <f>MIN(B9:B28)</f>
        <v>188.255</v>
      </c>
      <c r="C31" s="122">
        <f>MIN(C9:C28)</f>
        <v>353.55</v>
      </c>
      <c r="D31" s="59">
        <v>240212</v>
      </c>
      <c r="E31" s="120">
        <f>MIN(E9:E28)</f>
        <v>188.235</v>
      </c>
      <c r="F31" s="112">
        <f>MIN(F9:F28)</f>
        <v>341</v>
      </c>
      <c r="G31" s="59">
        <v>241304</v>
      </c>
      <c r="H31" s="43">
        <f>MIN(H9:H28)</f>
        <v>183.86</v>
      </c>
      <c r="I31" s="121">
        <f>MIN(I9:I28)</f>
        <v>4.06</v>
      </c>
      <c r="J31" s="59">
        <v>238226</v>
      </c>
      <c r="K31" s="120">
        <f>MIN(K9:K28)</f>
        <v>183.87</v>
      </c>
      <c r="L31" s="121">
        <f>MIN(L9:L28)</f>
        <v>4.32</v>
      </c>
      <c r="M31" s="59">
        <v>228364</v>
      </c>
      <c r="N31" s="113">
        <f>MIN(N9:N28)</f>
        <v>1285.52</v>
      </c>
      <c r="O31" s="62">
        <f>MIN(O9:O28)</f>
        <v>40.763453544</v>
      </c>
      <c r="T31" s="6"/>
    </row>
    <row r="32" spans="1:15" ht="22.5" customHeight="1">
      <c r="A32" s="117" t="s">
        <v>25</v>
      </c>
      <c r="B32" s="116"/>
      <c r="D32" s="118"/>
      <c r="E32" s="116"/>
      <c r="F32" s="116"/>
      <c r="G32" s="119"/>
      <c r="H32" s="116"/>
      <c r="I32" s="116"/>
      <c r="J32" s="119"/>
      <c r="K32" s="116"/>
      <c r="L32" s="116"/>
      <c r="M32" s="119"/>
      <c r="N32" s="116"/>
      <c r="O32" s="116"/>
    </row>
    <row r="33" spans="2:12" ht="21" customHeight="1">
      <c r="B33" s="1"/>
      <c r="C33" s="1"/>
      <c r="F33" s="1"/>
      <c r="H33" s="1"/>
      <c r="I33" s="1"/>
      <c r="K33" s="1"/>
      <c r="L33" s="1"/>
    </row>
    <row r="34" spans="2:12" ht="18.75">
      <c r="B34" s="1"/>
      <c r="C34" s="1"/>
      <c r="F34" s="1"/>
      <c r="H34" s="1"/>
      <c r="I34" s="1"/>
      <c r="K34" s="1"/>
      <c r="L3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13">
      <selection activeCell="AE48" sqref="AE4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7">
        <v>182.805</v>
      </c>
      <c r="AC2" s="5" t="s">
        <v>20</v>
      </c>
    </row>
    <row r="3" spans="24:28" ht="18.75">
      <c r="X3" s="129" t="s">
        <v>16</v>
      </c>
      <c r="Y3" s="88" t="s">
        <v>17</v>
      </c>
      <c r="Z3" s="89" t="s">
        <v>21</v>
      </c>
      <c r="AA3" s="88" t="s">
        <v>19</v>
      </c>
      <c r="AB3" s="89" t="s">
        <v>23</v>
      </c>
    </row>
    <row r="4" spans="24:28" ht="18.75">
      <c r="X4" s="130"/>
      <c r="Y4" s="90" t="s">
        <v>18</v>
      </c>
      <c r="Z4" s="91" t="s">
        <v>22</v>
      </c>
      <c r="AA4" s="90" t="s">
        <v>18</v>
      </c>
      <c r="AB4" s="91" t="s">
        <v>22</v>
      </c>
    </row>
    <row r="5" spans="24:29" ht="18.75">
      <c r="X5" s="92">
        <v>2549</v>
      </c>
      <c r="Y5" s="123">
        <v>8.04</v>
      </c>
      <c r="Z5" s="124">
        <v>762.6</v>
      </c>
      <c r="AA5" s="93"/>
      <c r="AB5" s="94"/>
      <c r="AC5" s="79"/>
    </row>
    <row r="6" spans="24:29" ht="18.75">
      <c r="X6" s="92">
        <v>2550</v>
      </c>
      <c r="Y6" s="123">
        <v>6.75</v>
      </c>
      <c r="Z6" s="124">
        <v>519.25</v>
      </c>
      <c r="AA6" s="81"/>
      <c r="AB6" s="95"/>
      <c r="AC6" s="79"/>
    </row>
    <row r="7" spans="24:29" ht="18.75">
      <c r="X7" s="92">
        <v>2551</v>
      </c>
      <c r="Y7" s="123">
        <v>8.25</v>
      </c>
      <c r="Z7" s="124">
        <v>939.5</v>
      </c>
      <c r="AA7" s="81"/>
      <c r="AB7" s="82"/>
      <c r="AC7" s="79"/>
    </row>
    <row r="8" spans="24:29" ht="18.75">
      <c r="X8" s="92">
        <v>2552</v>
      </c>
      <c r="Y8" s="123">
        <v>7</v>
      </c>
      <c r="Z8" s="124">
        <v>542.6</v>
      </c>
      <c r="AA8" s="81"/>
      <c r="AB8" s="82"/>
      <c r="AC8" s="79"/>
    </row>
    <row r="9" spans="24:29" ht="18.75">
      <c r="X9" s="96">
        <v>2553</v>
      </c>
      <c r="Y9" s="125">
        <v>8.89</v>
      </c>
      <c r="Z9" s="126">
        <v>1116.33</v>
      </c>
      <c r="AA9" s="81"/>
      <c r="AB9" s="82"/>
      <c r="AC9" s="79"/>
    </row>
    <row r="10" spans="24:29" ht="18.75">
      <c r="X10" s="92">
        <v>2554</v>
      </c>
      <c r="Y10" s="123">
        <v>12.2</v>
      </c>
      <c r="Z10" s="124">
        <v>2166.88</v>
      </c>
      <c r="AA10" s="81"/>
      <c r="AB10" s="82"/>
      <c r="AC10" s="79"/>
    </row>
    <row r="11" spans="24:29" ht="18.75">
      <c r="X11" s="96">
        <v>2555</v>
      </c>
      <c r="Y11" s="127">
        <v>6.84</v>
      </c>
      <c r="Z11" s="124">
        <v>557.5</v>
      </c>
      <c r="AA11" s="81"/>
      <c r="AB11" s="82"/>
      <c r="AC11" s="79"/>
    </row>
    <row r="12" spans="24:29" ht="18.75">
      <c r="X12" s="92">
        <v>2556</v>
      </c>
      <c r="Y12" s="127">
        <v>7.97</v>
      </c>
      <c r="Z12" s="124">
        <v>863.4</v>
      </c>
      <c r="AA12" s="81"/>
      <c r="AB12" s="82"/>
      <c r="AC12" s="79"/>
    </row>
    <row r="13" spans="24:29" ht="18.75">
      <c r="X13" s="96">
        <v>2557</v>
      </c>
      <c r="Y13" s="127">
        <v>5.54</v>
      </c>
      <c r="Z13" s="124">
        <v>353.55</v>
      </c>
      <c r="AA13" s="81"/>
      <c r="AB13" s="82"/>
      <c r="AC13" s="79"/>
    </row>
    <row r="14" spans="24:29" ht="18.75">
      <c r="X14" s="92">
        <v>2558</v>
      </c>
      <c r="Y14" s="127">
        <v>5.89</v>
      </c>
      <c r="Z14" s="124">
        <v>445</v>
      </c>
      <c r="AA14" s="81"/>
      <c r="AB14" s="82"/>
      <c r="AC14" s="79"/>
    </row>
    <row r="15" spans="24:29" ht="18.75">
      <c r="X15" s="96">
        <v>2559</v>
      </c>
      <c r="Y15" s="127">
        <v>11.54</v>
      </c>
      <c r="Z15" s="124">
        <v>1529.5</v>
      </c>
      <c r="AA15" s="81"/>
      <c r="AB15" s="82"/>
      <c r="AC15" s="79"/>
    </row>
    <row r="16" spans="24:29" ht="18.75">
      <c r="X16" s="92">
        <v>2560</v>
      </c>
      <c r="Y16" s="127">
        <v>5.85</v>
      </c>
      <c r="Z16" s="124">
        <v>381</v>
      </c>
      <c r="AA16" s="81"/>
      <c r="AB16" s="82"/>
      <c r="AC16" s="79"/>
    </row>
    <row r="17" spans="24:29" ht="18.75">
      <c r="X17" s="96">
        <v>2561</v>
      </c>
      <c r="Y17" s="127">
        <v>8.59</v>
      </c>
      <c r="Z17" s="124">
        <v>709</v>
      </c>
      <c r="AA17" s="81"/>
      <c r="AB17" s="82"/>
      <c r="AC17" s="79"/>
    </row>
    <row r="18" spans="24:29" ht="18.75">
      <c r="X18" s="92">
        <v>2562</v>
      </c>
      <c r="Y18" s="127">
        <v>7.67</v>
      </c>
      <c r="Z18" s="124">
        <v>655.2</v>
      </c>
      <c r="AA18" s="81"/>
      <c r="AB18" s="82"/>
      <c r="AC18" s="79"/>
    </row>
    <row r="19" spans="24:29" ht="18.75">
      <c r="X19" s="96">
        <v>2563</v>
      </c>
      <c r="Y19" s="127">
        <v>9.95</v>
      </c>
      <c r="Z19" s="124">
        <v>1112</v>
      </c>
      <c r="AA19" s="81"/>
      <c r="AB19" s="82"/>
      <c r="AC19" s="79"/>
    </row>
    <row r="20" spans="24:29" ht="18.75">
      <c r="X20" s="92">
        <v>2564</v>
      </c>
      <c r="Y20" s="127">
        <v>8.54</v>
      </c>
      <c r="Z20" s="124">
        <v>901.48</v>
      </c>
      <c r="AA20" s="81"/>
      <c r="AB20" s="82"/>
      <c r="AC20" s="79"/>
    </row>
    <row r="21" spans="24:29" ht="18.75">
      <c r="X21" s="96">
        <v>2565</v>
      </c>
      <c r="Y21" s="127">
        <v>8.89</v>
      </c>
      <c r="Z21" s="124">
        <v>771</v>
      </c>
      <c r="AA21" s="81"/>
      <c r="AB21" s="82"/>
      <c r="AC21" s="79"/>
    </row>
    <row r="22" spans="24:29" ht="18.75">
      <c r="X22" s="92">
        <v>2566</v>
      </c>
      <c r="Y22" s="127">
        <v>8.66</v>
      </c>
      <c r="Z22" s="124">
        <v>652.2</v>
      </c>
      <c r="AA22" s="81"/>
      <c r="AB22" s="82"/>
      <c r="AC22" s="79"/>
    </row>
    <row r="23" spans="24:29" ht="18.75">
      <c r="X23" s="92"/>
      <c r="Y23" s="127"/>
      <c r="Z23" s="124"/>
      <c r="AA23" s="81"/>
      <c r="AB23" s="82"/>
      <c r="AC23" s="79"/>
    </row>
    <row r="24" spans="24:29" ht="18.75">
      <c r="X24" s="92"/>
      <c r="Y24" s="127"/>
      <c r="Z24" s="124"/>
      <c r="AA24" s="81"/>
      <c r="AB24" s="82"/>
      <c r="AC24" s="79"/>
    </row>
    <row r="25" spans="24:29" ht="18.75">
      <c r="X25" s="92"/>
      <c r="Y25" s="127"/>
      <c r="Z25" s="124"/>
      <c r="AA25" s="81"/>
      <c r="AB25" s="82"/>
      <c r="AC25" s="79"/>
    </row>
    <row r="26" spans="24:29" ht="18.75">
      <c r="X26" s="92"/>
      <c r="Y26" s="127"/>
      <c r="Z26" s="124"/>
      <c r="AA26" s="81"/>
      <c r="AB26" s="82"/>
      <c r="AC26" s="79"/>
    </row>
    <row r="27" spans="24:29" ht="18.75">
      <c r="X27" s="92"/>
      <c r="Y27" s="127"/>
      <c r="Z27" s="124"/>
      <c r="AA27" s="81"/>
      <c r="AB27" s="82"/>
      <c r="AC27" s="79"/>
    </row>
    <row r="28" spans="24:29" ht="18.75">
      <c r="X28" s="92"/>
      <c r="Y28" s="127"/>
      <c r="Z28" s="124"/>
      <c r="AA28" s="81"/>
      <c r="AB28" s="82"/>
      <c r="AC28" s="79"/>
    </row>
    <row r="29" spans="24:29" ht="18.75">
      <c r="X29" s="92"/>
      <c r="Y29" s="127"/>
      <c r="Z29" s="124"/>
      <c r="AA29" s="81"/>
      <c r="AB29" s="82"/>
      <c r="AC29" s="79"/>
    </row>
    <row r="30" spans="24:29" ht="18.75">
      <c r="X30" s="92"/>
      <c r="Y30" s="127"/>
      <c r="Z30" s="124"/>
      <c r="AA30" s="81"/>
      <c r="AB30" s="82"/>
      <c r="AC30" s="79"/>
    </row>
    <row r="31" spans="24:29" ht="18.75">
      <c r="X31" s="92"/>
      <c r="Y31" s="127"/>
      <c r="Z31" s="124"/>
      <c r="AA31" s="81"/>
      <c r="AB31" s="82"/>
      <c r="AC31" s="79"/>
    </row>
    <row r="32" spans="24:29" ht="18.75">
      <c r="X32" s="92"/>
      <c r="Y32" s="127"/>
      <c r="Z32" s="124"/>
      <c r="AA32" s="81"/>
      <c r="AB32" s="82"/>
      <c r="AC32" s="79"/>
    </row>
    <row r="33" spans="24:29" ht="18.75">
      <c r="X33" s="92"/>
      <c r="Y33" s="127"/>
      <c r="Z33" s="124"/>
      <c r="AA33" s="81"/>
      <c r="AB33" s="82"/>
      <c r="AC33" s="79"/>
    </row>
    <row r="34" spans="24:29" ht="18.75">
      <c r="X34" s="92"/>
      <c r="Y34" s="127"/>
      <c r="Z34" s="124"/>
      <c r="AA34" s="81"/>
      <c r="AB34" s="82"/>
      <c r="AC34" s="79"/>
    </row>
    <row r="35" spans="24:29" ht="18.75">
      <c r="X35" s="92"/>
      <c r="Y35" s="127"/>
      <c r="Z35" s="124"/>
      <c r="AA35" s="81"/>
      <c r="AB35" s="82"/>
      <c r="AC35" s="79"/>
    </row>
    <row r="36" spans="24:29" ht="18.75">
      <c r="X36" s="92"/>
      <c r="Y36" s="127"/>
      <c r="Z36" s="124"/>
      <c r="AA36" s="81"/>
      <c r="AB36" s="82"/>
      <c r="AC36" s="79"/>
    </row>
    <row r="37" spans="24:29" ht="18.75">
      <c r="X37" s="92"/>
      <c r="Y37" s="127"/>
      <c r="Z37" s="124"/>
      <c r="AA37" s="81"/>
      <c r="AB37" s="82"/>
      <c r="AC37" s="79"/>
    </row>
    <row r="38" spans="24:29" ht="18.75">
      <c r="X38" s="92"/>
      <c r="Y38" s="127"/>
      <c r="Z38" s="124"/>
      <c r="AA38" s="81"/>
      <c r="AB38" s="82"/>
      <c r="AC38" s="79"/>
    </row>
    <row r="39" spans="24:29" ht="18.75">
      <c r="X39" s="92"/>
      <c r="Y39" s="127"/>
      <c r="Z39" s="124"/>
      <c r="AA39" s="81"/>
      <c r="AB39" s="82"/>
      <c r="AC39" s="79"/>
    </row>
    <row r="40" spans="24:29" ht="18.75">
      <c r="X40" s="92"/>
      <c r="Y40" s="127"/>
      <c r="Z40" s="124"/>
      <c r="AA40" s="81"/>
      <c r="AB40" s="82"/>
      <c r="AC40" s="79"/>
    </row>
    <row r="41" spans="24:29" ht="18.75">
      <c r="X41" s="92"/>
      <c r="Y41" s="127"/>
      <c r="Z41" s="124"/>
      <c r="AA41" s="81"/>
      <c r="AB41" s="82"/>
      <c r="AC41" s="79"/>
    </row>
    <row r="42" spans="24:29" ht="18.75">
      <c r="X42" s="92"/>
      <c r="Y42" s="127"/>
      <c r="Z42" s="124"/>
      <c r="AA42" s="81"/>
      <c r="AB42" s="82"/>
      <c r="AC42" s="79"/>
    </row>
    <row r="43" spans="24:29" ht="18.75">
      <c r="X43" s="92"/>
      <c r="Y43" s="127"/>
      <c r="Z43" s="124"/>
      <c r="AA43" s="81"/>
      <c r="AB43" s="82"/>
      <c r="AC43" s="79"/>
    </row>
    <row r="44" spans="24:29" ht="18.75">
      <c r="X44" s="92"/>
      <c r="Y44" s="127"/>
      <c r="Z44" s="124"/>
      <c r="AA44" s="81"/>
      <c r="AB44" s="82"/>
      <c r="AC44" s="79"/>
    </row>
    <row r="45" spans="24:29" ht="18.75">
      <c r="X45" s="92"/>
      <c r="Y45" s="127"/>
      <c r="Z45" s="124"/>
      <c r="AA45" s="81"/>
      <c r="AB45" s="82"/>
      <c r="AC45" s="79"/>
    </row>
    <row r="46" spans="24:29" ht="18.75">
      <c r="X46" s="92"/>
      <c r="Y46" s="127"/>
      <c r="Z46" s="124"/>
      <c r="AA46" s="81"/>
      <c r="AB46" s="82"/>
      <c r="AC46" s="79"/>
    </row>
    <row r="47" spans="24:29" ht="18.75">
      <c r="X47" s="92"/>
      <c r="Y47" s="127"/>
      <c r="Z47" s="124"/>
      <c r="AA47" s="81"/>
      <c r="AB47" s="82"/>
      <c r="AC47" s="79"/>
    </row>
    <row r="48" spans="24:29" ht="18.75">
      <c r="X48" s="92"/>
      <c r="Y48" s="127"/>
      <c r="Z48" s="124"/>
      <c r="AA48" s="81"/>
      <c r="AB48" s="82"/>
      <c r="AC48" s="79"/>
    </row>
    <row r="49" spans="24:29" ht="18.75">
      <c r="X49" s="92"/>
      <c r="Y49" s="127"/>
      <c r="Z49" s="124"/>
      <c r="AA49" s="81"/>
      <c r="AB49" s="82"/>
      <c r="AC49" s="79"/>
    </row>
    <row r="50" spans="24:29" ht="18.75">
      <c r="X50" s="92"/>
      <c r="Y50" s="127"/>
      <c r="Z50" s="124"/>
      <c r="AA50" s="81"/>
      <c r="AB50" s="82"/>
      <c r="AC50" s="79"/>
    </row>
    <row r="51" spans="24:29" ht="18.75">
      <c r="X51" s="92"/>
      <c r="Y51" s="127"/>
      <c r="Z51" s="124"/>
      <c r="AA51" s="81"/>
      <c r="AB51" s="82"/>
      <c r="AC51" s="79"/>
    </row>
    <row r="52" spans="24:29" ht="18.75">
      <c r="X52" s="92"/>
      <c r="Y52" s="127"/>
      <c r="Z52" s="124"/>
      <c r="AA52" s="81"/>
      <c r="AB52" s="82"/>
      <c r="AC52" s="79"/>
    </row>
    <row r="53" spans="24:29" ht="18.75">
      <c r="X53" s="92"/>
      <c r="Y53" s="127"/>
      <c r="Z53" s="124"/>
      <c r="AA53" s="81"/>
      <c r="AB53" s="82"/>
      <c r="AC53" s="79"/>
    </row>
    <row r="54" spans="24:29" ht="18.75">
      <c r="X54" s="92"/>
      <c r="Y54" s="127"/>
      <c r="Z54" s="124"/>
      <c r="AA54" s="81"/>
      <c r="AB54" s="82"/>
      <c r="AC54" s="79"/>
    </row>
    <row r="55" spans="24:29" ht="18.75">
      <c r="X55" s="92"/>
      <c r="Y55" s="127"/>
      <c r="Z55" s="124"/>
      <c r="AA55" s="81"/>
      <c r="AB55" s="82"/>
      <c r="AC55" s="79"/>
    </row>
    <row r="56" spans="24:29" ht="18.75">
      <c r="X56" s="92"/>
      <c r="Y56" s="127"/>
      <c r="Z56" s="124"/>
      <c r="AA56" s="81"/>
      <c r="AB56" s="82"/>
      <c r="AC56" s="79"/>
    </row>
    <row r="57" spans="24:29" ht="18.75">
      <c r="X57" s="92"/>
      <c r="Y57" s="127"/>
      <c r="Z57" s="124"/>
      <c r="AA57" s="81"/>
      <c r="AB57" s="82"/>
      <c r="AC57" s="79"/>
    </row>
    <row r="58" spans="24:29" ht="18.75">
      <c r="X58" s="92"/>
      <c r="Y58" s="127"/>
      <c r="Z58" s="124"/>
      <c r="AA58" s="81"/>
      <c r="AB58" s="82"/>
      <c r="AC58" s="79"/>
    </row>
    <row r="59" spans="24:29" ht="18.75">
      <c r="X59" s="92"/>
      <c r="Y59" s="127"/>
      <c r="Z59" s="124"/>
      <c r="AA59" s="81"/>
      <c r="AB59" s="82"/>
      <c r="AC59" s="79"/>
    </row>
    <row r="60" spans="24:29" ht="18.75">
      <c r="X60" s="92"/>
      <c r="Y60" s="127"/>
      <c r="Z60" s="124"/>
      <c r="AA60" s="81"/>
      <c r="AB60" s="82"/>
      <c r="AC60" s="79"/>
    </row>
    <row r="61" spans="24:29" ht="18.75">
      <c r="X61" s="92"/>
      <c r="Y61" s="127"/>
      <c r="Z61" s="124"/>
      <c r="AA61" s="81"/>
      <c r="AB61" s="82"/>
      <c r="AC61" s="79"/>
    </row>
    <row r="62" spans="24:29" ht="18.75">
      <c r="X62" s="92"/>
      <c r="Y62" s="127"/>
      <c r="Z62" s="124"/>
      <c r="AA62" s="81"/>
      <c r="AB62" s="82"/>
      <c r="AC62" s="79"/>
    </row>
    <row r="63" spans="24:29" ht="18.75">
      <c r="X63" s="92"/>
      <c r="Y63" s="127"/>
      <c r="Z63" s="124"/>
      <c r="AA63" s="81"/>
      <c r="AB63" s="82"/>
      <c r="AC63" s="79"/>
    </row>
    <row r="64" spans="24:29" ht="18.75">
      <c r="X64" s="92"/>
      <c r="Y64" s="127"/>
      <c r="Z64" s="124"/>
      <c r="AA64" s="81"/>
      <c r="AB64" s="82"/>
      <c r="AC64" s="79"/>
    </row>
    <row r="65" spans="24:29" ht="18.75">
      <c r="X65" s="92"/>
      <c r="Y65" s="127"/>
      <c r="Z65" s="124"/>
      <c r="AA65" s="81"/>
      <c r="AB65" s="82"/>
      <c r="AC65" s="79"/>
    </row>
    <row r="66" spans="24:29" ht="18.75">
      <c r="X66" s="92"/>
      <c r="Y66" s="127"/>
      <c r="Z66" s="124"/>
      <c r="AA66" s="81"/>
      <c r="AB66" s="82"/>
      <c r="AC66" s="79"/>
    </row>
    <row r="67" spans="24:29" ht="18.75">
      <c r="X67" s="92"/>
      <c r="Y67" s="127"/>
      <c r="Z67" s="124"/>
      <c r="AA67" s="81"/>
      <c r="AB67" s="82"/>
      <c r="AC67" s="79"/>
    </row>
    <row r="68" spans="24:29" ht="18.75">
      <c r="X68" s="92"/>
      <c r="Y68" s="127"/>
      <c r="Z68" s="124"/>
      <c r="AA68" s="81"/>
      <c r="AB68" s="82"/>
      <c r="AC68" s="79"/>
    </row>
    <row r="69" spans="24:29" ht="18.75">
      <c r="X69" s="92"/>
      <c r="Y69" s="127"/>
      <c r="Z69" s="124"/>
      <c r="AA69" s="81"/>
      <c r="AB69" s="82"/>
      <c r="AC69" s="79"/>
    </row>
    <row r="70" spans="24:29" ht="18.75">
      <c r="X70" s="92"/>
      <c r="Y70" s="127"/>
      <c r="Z70" s="124"/>
      <c r="AA70" s="81"/>
      <c r="AB70" s="82"/>
      <c r="AC70" s="79"/>
    </row>
    <row r="71" spans="24:29" ht="18.75">
      <c r="X71" s="92"/>
      <c r="Y71" s="127"/>
      <c r="Z71" s="124"/>
      <c r="AA71" s="81"/>
      <c r="AB71" s="82"/>
      <c r="AC71" s="79"/>
    </row>
    <row r="72" spans="24:29" ht="18.75">
      <c r="X72" s="92"/>
      <c r="Y72" s="127"/>
      <c r="Z72" s="124"/>
      <c r="AA72" s="81"/>
      <c r="AB72" s="82"/>
      <c r="AC72" s="79"/>
    </row>
    <row r="73" spans="24:29" ht="18.75">
      <c r="X73" s="92"/>
      <c r="Y73" s="127"/>
      <c r="Z73" s="124"/>
      <c r="AA73" s="81"/>
      <c r="AB73" s="82"/>
      <c r="AC73" s="79"/>
    </row>
    <row r="74" spans="24:29" ht="18.75">
      <c r="X74" s="92"/>
      <c r="Y74" s="127"/>
      <c r="Z74" s="124"/>
      <c r="AA74" s="81"/>
      <c r="AB74" s="82"/>
      <c r="AC74" s="79"/>
    </row>
    <row r="75" spans="24:29" ht="18.75">
      <c r="X75" s="92"/>
      <c r="Y75" s="127"/>
      <c r="Z75" s="124"/>
      <c r="AA75" s="81"/>
      <c r="AB75" s="82"/>
      <c r="AC75" s="79"/>
    </row>
    <row r="76" spans="24:29" ht="18.75">
      <c r="X76" s="97"/>
      <c r="Y76" s="127"/>
      <c r="Z76" s="124"/>
      <c r="AA76" s="81"/>
      <c r="AB76" s="82"/>
      <c r="AC76" s="79"/>
    </row>
    <row r="77" spans="24:29" ht="18.75">
      <c r="X77" s="97"/>
      <c r="Y77" s="81"/>
      <c r="Z77" s="107"/>
      <c r="AA77" s="81"/>
      <c r="AB77" s="82"/>
      <c r="AC77" s="79"/>
    </row>
    <row r="78" spans="24:29" ht="18.75">
      <c r="X78" s="92"/>
      <c r="Y78" s="81"/>
      <c r="Z78" s="107"/>
      <c r="AA78" s="81"/>
      <c r="AB78" s="82"/>
      <c r="AC78" s="79"/>
    </row>
    <row r="79" spans="24:29" ht="18.75">
      <c r="X79" s="92"/>
      <c r="Y79" s="81"/>
      <c r="Z79" s="107"/>
      <c r="AA79" s="81"/>
      <c r="AB79" s="82"/>
      <c r="AC79" s="79"/>
    </row>
    <row r="80" spans="24:29" ht="18.75">
      <c r="X80" s="92"/>
      <c r="Y80" s="81"/>
      <c r="Z80" s="107"/>
      <c r="AA80" s="81"/>
      <c r="AB80" s="82"/>
      <c r="AC80" s="79"/>
    </row>
    <row r="81" spans="24:29" ht="18.75">
      <c r="X81" s="92"/>
      <c r="Y81" s="81"/>
      <c r="Z81" s="107"/>
      <c r="AA81" s="81"/>
      <c r="AB81" s="82"/>
      <c r="AC81" s="79"/>
    </row>
    <row r="82" spans="24:29" ht="18.75">
      <c r="X82" s="92"/>
      <c r="Y82" s="81"/>
      <c r="Z82" s="107"/>
      <c r="AA82" s="81"/>
      <c r="AB82" s="82"/>
      <c r="AC82" s="79"/>
    </row>
    <row r="83" spans="24:29" ht="18.75">
      <c r="X83" s="92"/>
      <c r="Y83" s="81"/>
      <c r="Z83" s="107"/>
      <c r="AA83" s="81"/>
      <c r="AB83" s="82"/>
      <c r="AC83" s="79"/>
    </row>
    <row r="84" spans="24:29" ht="18.75">
      <c r="X84" s="92"/>
      <c r="Y84" s="81"/>
      <c r="Z84" s="107"/>
      <c r="AA84" s="81"/>
      <c r="AB84" s="82"/>
      <c r="AC84" s="79"/>
    </row>
    <row r="85" spans="24:29" ht="18.75">
      <c r="X85" s="92"/>
      <c r="Y85" s="81"/>
      <c r="Z85" s="107"/>
      <c r="AA85" s="81"/>
      <c r="AB85" s="82"/>
      <c r="AC85" s="79"/>
    </row>
    <row r="86" spans="24:29" ht="18.75">
      <c r="X86" s="92"/>
      <c r="Y86" s="81"/>
      <c r="Z86" s="107"/>
      <c r="AA86" s="81"/>
      <c r="AB86" s="82"/>
      <c r="AC86" s="79"/>
    </row>
    <row r="87" spans="24:29" ht="18.75">
      <c r="X87" s="92"/>
      <c r="Y87" s="81"/>
      <c r="Z87" s="107"/>
      <c r="AA87" s="81"/>
      <c r="AB87" s="82"/>
      <c r="AC87" s="79"/>
    </row>
    <row r="88" spans="24:29" ht="18.75">
      <c r="X88" s="92"/>
      <c r="Y88" s="81"/>
      <c r="Z88" s="107"/>
      <c r="AA88" s="81"/>
      <c r="AB88" s="82"/>
      <c r="AC88" s="79"/>
    </row>
    <row r="89" spans="24:29" ht="18.75">
      <c r="X89" s="92"/>
      <c r="Y89" s="81"/>
      <c r="Z89" s="107"/>
      <c r="AA89" s="81"/>
      <c r="AB89" s="82"/>
      <c r="AC89" s="79"/>
    </row>
    <row r="90" spans="24:29" ht="18.75">
      <c r="X90" s="92"/>
      <c r="Y90" s="78"/>
      <c r="Z90" s="107"/>
      <c r="AA90" s="81"/>
      <c r="AB90" s="82"/>
      <c r="AC90" s="79"/>
    </row>
    <row r="91" spans="24:29" ht="18.75">
      <c r="X91" s="92"/>
      <c r="Y91" s="78"/>
      <c r="Z91" s="107"/>
      <c r="AA91" s="81"/>
      <c r="AB91" s="82"/>
      <c r="AC91" s="79"/>
    </row>
    <row r="92" spans="24:29" ht="18.75">
      <c r="X92" s="92"/>
      <c r="Y92" s="78"/>
      <c r="Z92" s="107"/>
      <c r="AA92" s="81"/>
      <c r="AB92" s="82"/>
      <c r="AC92" s="79"/>
    </row>
    <row r="93" spans="24:29" ht="18.75">
      <c r="X93" s="92"/>
      <c r="Y93" s="78"/>
      <c r="Z93" s="107"/>
      <c r="AA93" s="81"/>
      <c r="AB93" s="82"/>
      <c r="AC93" s="79"/>
    </row>
    <row r="94" spans="24:29" ht="18.75">
      <c r="X94" s="96"/>
      <c r="Y94" s="80"/>
      <c r="Z94" s="108"/>
      <c r="AA94" s="83"/>
      <c r="AB94" s="84"/>
      <c r="AC94" s="79"/>
    </row>
    <row r="95" spans="24:29" ht="18.75">
      <c r="X95" s="92"/>
      <c r="Y95" s="78"/>
      <c r="Z95" s="107"/>
      <c r="AA95" s="81"/>
      <c r="AB95" s="82"/>
      <c r="AC95" s="79"/>
    </row>
    <row r="96" spans="24:28" ht="18.75">
      <c r="X96" s="92"/>
      <c r="Y96" s="78"/>
      <c r="Z96" s="107"/>
      <c r="AA96" s="81"/>
      <c r="AB96" s="82"/>
    </row>
    <row r="97" spans="24:28" ht="18.75">
      <c r="X97" s="92"/>
      <c r="Y97" s="78"/>
      <c r="Z97" s="107"/>
      <c r="AA97" s="81"/>
      <c r="AB97" s="82"/>
    </row>
    <row r="98" spans="24:28" ht="18.75">
      <c r="X98" s="92"/>
      <c r="Y98" s="78"/>
      <c r="Z98" s="107"/>
      <c r="AA98" s="81"/>
      <c r="AB98" s="82"/>
    </row>
    <row r="99" spans="24:28" ht="18.75">
      <c r="X99" s="92"/>
      <c r="Y99" s="78"/>
      <c r="Z99" s="107"/>
      <c r="AA99" s="81"/>
      <c r="AB99" s="82"/>
    </row>
    <row r="100" spans="24:28" ht="18.75">
      <c r="X100" s="92"/>
      <c r="Y100" s="78"/>
      <c r="Z100" s="107"/>
      <c r="AA100" s="81"/>
      <c r="AB100" s="82"/>
    </row>
    <row r="101" spans="24:28" ht="18.75">
      <c r="X101" s="98"/>
      <c r="Y101" s="85"/>
      <c r="Z101" s="109"/>
      <c r="AA101" s="86"/>
      <c r="AB101" s="87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2024-05-30T03:59:23Z</dcterms:modified>
  <cp:category/>
  <cp:version/>
  <cp:contentType/>
  <cp:contentStatus/>
</cp:coreProperties>
</file>