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<sst xmlns="http://schemas.openxmlformats.org/spreadsheetml/2006/main" count="30" uniqueCount="25">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</sst>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4" fontId="8" fillId="0" borderId="0" xfId="0" applyNumberFormat="1" applyFont="1" applyAlignment="1">
      <alignment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4" fontId="9" fillId="0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4" fontId="9" fillId="0" borderId="11" xfId="0" applyNumberFormat="1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1" fontId="8" fillId="33" borderId="14" xfId="0" applyNumberFormat="1" applyFont="1" applyFill="1" applyBorder="1" applyAlignment="1" applyProtection="1">
      <alignment horizontal="center"/>
      <protection/>
    </xf>
    <xf numFmtId="2" fontId="8" fillId="35" borderId="15" xfId="0" applyNumberFormat="1" applyFont="1" applyFill="1" applyBorder="1" applyAlignment="1" applyProtection="1">
      <alignment/>
      <protection/>
    </xf>
    <xf numFmtId="2" fontId="10" fillId="35" borderId="15" xfId="0" applyNumberFormat="1" applyFont="1" applyFill="1" applyBorder="1" applyAlignment="1" applyProtection="1">
      <alignment/>
      <protection/>
    </xf>
    <xf numFmtId="236" fontId="8" fillId="33" borderId="15" xfId="0" applyNumberFormat="1" applyFont="1" applyFill="1" applyBorder="1" applyAlignment="1" applyProtection="1">
      <alignment horizontal="right"/>
      <protection/>
    </xf>
    <xf numFmtId="2" fontId="8" fillId="36" borderId="16" xfId="0" applyNumberFormat="1" applyFont="1" applyFill="1" applyBorder="1" applyAlignment="1">
      <alignment horizontal="right"/>
    </xf>
    <xf numFmtId="234" fontId="8" fillId="0" borderId="17" xfId="0" applyNumberFormat="1" applyFont="1" applyFill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/>
      <protection/>
    </xf>
    <xf numFmtId="236" fontId="8" fillId="0" borderId="18" xfId="0" applyNumberFormat="1" applyFont="1" applyBorder="1" applyAlignment="1" applyProtection="1">
      <alignment horizontal="right"/>
      <protection/>
    </xf>
    <xf numFmtId="233" fontId="8" fillId="0" borderId="18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4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36" borderId="14" xfId="0" applyNumberFormat="1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4" fontId="8" fillId="0" borderId="0" xfId="0" applyNumberFormat="1" applyFont="1" applyAlignment="1">
      <alignment horizontal="center" vertic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1" fontId="54" fillId="33" borderId="14" xfId="0" applyNumberFormat="1" applyFont="1" applyFill="1" applyBorder="1" applyAlignment="1" applyProtection="1">
      <alignment horizontal="center" vertical="center"/>
      <protection/>
    </xf>
    <xf numFmtId="2" fontId="54" fillId="35" borderId="15" xfId="0" applyNumberFormat="1" applyFont="1" applyFill="1" applyBorder="1" applyAlignment="1" applyProtection="1">
      <alignment horizontal="center" vertical="center"/>
      <protection/>
    </xf>
    <xf numFmtId="236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28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2265"/>
          <c:w val="0.859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'N.75_H.05'!$A$8:$A$26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'N.75_H.05'!$N$8:$N$26</c:f>
              <c:numCache>
                <c:ptCount val="19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1818.05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  <c:pt idx="18">
                  <c:v>11.683008000000001</c:v>
                </c:pt>
              </c:numCache>
            </c:numRef>
          </c:val>
        </c:ser>
        <c:gapWidth val="100"/>
        <c:axId val="14223070"/>
        <c:axId val="60898767"/>
      </c:barChart>
      <c:lineChart>
        <c:grouping val="standard"/>
        <c:varyColors val="0"/>
        <c:ser>
          <c:idx val="1"/>
          <c:order val="1"/>
          <c:tx>
            <c:v>ค่าเฉลี่ย 2,042.2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'N.75_H.05'!$A$8:$A$25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'N.75_H.05'!$P$8:$P$25</c:f>
              <c:numCache>
                <c:ptCount val="18"/>
                <c:pt idx="0">
                  <c:v>2042.2189733333332</c:v>
                </c:pt>
                <c:pt idx="1">
                  <c:v>2042.2189733333332</c:v>
                </c:pt>
                <c:pt idx="2">
                  <c:v>2042.2189733333332</c:v>
                </c:pt>
                <c:pt idx="3">
                  <c:v>2042.2189733333332</c:v>
                </c:pt>
                <c:pt idx="4">
                  <c:v>2042.2189733333332</c:v>
                </c:pt>
                <c:pt idx="5">
                  <c:v>2042.2189733333332</c:v>
                </c:pt>
                <c:pt idx="6">
                  <c:v>2042.2189733333332</c:v>
                </c:pt>
                <c:pt idx="7">
                  <c:v>2042.2189733333332</c:v>
                </c:pt>
                <c:pt idx="8">
                  <c:v>2042.2189733333332</c:v>
                </c:pt>
                <c:pt idx="9">
                  <c:v>2042.2189733333332</c:v>
                </c:pt>
                <c:pt idx="10">
                  <c:v>2042.2189733333332</c:v>
                </c:pt>
                <c:pt idx="11">
                  <c:v>2042.2189733333332</c:v>
                </c:pt>
                <c:pt idx="12">
                  <c:v>2042.2189733333332</c:v>
                </c:pt>
                <c:pt idx="13">
                  <c:v>2042.2189733333332</c:v>
                </c:pt>
                <c:pt idx="14">
                  <c:v>2042.2189733333332</c:v>
                </c:pt>
                <c:pt idx="15">
                  <c:v>2042.2189733333332</c:v>
                </c:pt>
                <c:pt idx="16">
                  <c:v>2042.2189733333332</c:v>
                </c:pt>
                <c:pt idx="17">
                  <c:v>2042.2189733333332</c:v>
                </c:pt>
              </c:numCache>
            </c:numRef>
          </c:val>
          <c:smooth val="0"/>
        </c:ser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898767"/>
        <c:crossesAt val="0"/>
        <c:auto val="1"/>
        <c:lblOffset val="100"/>
        <c:tickLblSkip val="1"/>
        <c:noMultiLvlLbl val="0"/>
      </c:catAx>
      <c:valAx>
        <c:axId val="6089876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8">
      <selection activeCell="T33" sqref="T33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2">
        <f>+N8*1000000/(365*86400)</f>
        <v>75.95065956367326</v>
      </c>
      <c r="P8" s="46">
        <f aca="true" t="shared" si="1" ref="P8:P25">$N$31</f>
        <v>2042.2189733333332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2">
        <f aca="true" t="shared" si="2" ref="O9:O23">+N9*1000000/(365*86400)</f>
        <v>55.96556316590562</v>
      </c>
      <c r="P9" s="46">
        <f t="shared" si="1"/>
        <v>2042.2189733333332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2">
        <f t="shared" si="2"/>
        <v>96.65873921867073</v>
      </c>
      <c r="P10" s="46">
        <f t="shared" si="1"/>
        <v>2042.2189733333332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2">
        <f t="shared" si="2"/>
        <v>54.582699137493655</v>
      </c>
      <c r="P11" s="46">
        <f t="shared" si="1"/>
        <v>2042.2189733333332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2">
        <f t="shared" si="2"/>
        <v>72.09855403348554</v>
      </c>
      <c r="P12" s="46">
        <f t="shared" si="1"/>
        <v>2042.2189733333332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2">
        <f t="shared" si="2"/>
        <v>117.68930745814308</v>
      </c>
      <c r="P13" s="46">
        <f t="shared" si="1"/>
        <v>2042.2189733333332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2">
        <f t="shared" si="2"/>
        <v>59.769152714358185</v>
      </c>
      <c r="P14" s="46">
        <f t="shared" si="1"/>
        <v>2042.2189733333332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2">
        <f t="shared" si="2"/>
        <v>50.83460172501268</v>
      </c>
      <c r="P15" s="46">
        <f t="shared" si="1"/>
        <v>2042.2189733333332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2">
        <f t="shared" si="2"/>
        <v>56.8918061897514</v>
      </c>
      <c r="P16" s="46">
        <f t="shared" si="1"/>
        <v>2042.2189733333332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2">
        <f t="shared" si="2"/>
        <v>50.70490867579909</v>
      </c>
      <c r="P17" s="46">
        <f t="shared" si="1"/>
        <v>2042.2189733333332</v>
      </c>
    </row>
    <row r="18" spans="1:16" ht="15" customHeight="1">
      <c r="A18" s="43">
        <v>2559</v>
      </c>
      <c r="B18" s="51">
        <v>22.68</v>
      </c>
      <c r="C18" s="51">
        <v>73.83</v>
      </c>
      <c r="D18" s="51">
        <v>71.37</v>
      </c>
      <c r="E18" s="51">
        <v>368.56</v>
      </c>
      <c r="F18" s="51">
        <v>837.61</v>
      </c>
      <c r="G18" s="51">
        <v>498.3</v>
      </c>
      <c r="H18" s="51">
        <v>247.33</v>
      </c>
      <c r="I18" s="51">
        <v>97.13</v>
      </c>
      <c r="J18" s="51">
        <v>67.87</v>
      </c>
      <c r="K18" s="51">
        <v>53.12</v>
      </c>
      <c r="L18" s="51">
        <v>31.34</v>
      </c>
      <c r="M18" s="51">
        <v>26.5</v>
      </c>
      <c r="N18" s="45">
        <f t="shared" si="3"/>
        <v>2395.6400000000003</v>
      </c>
      <c r="O18" s="52">
        <f t="shared" si="2"/>
        <v>75.9652460679858</v>
      </c>
      <c r="P18" s="46">
        <f t="shared" si="1"/>
        <v>2042.2189733333332</v>
      </c>
    </row>
    <row r="19" spans="1:16" ht="15" customHeight="1">
      <c r="A19" s="43">
        <v>2560</v>
      </c>
      <c r="B19" s="51">
        <v>70.16</v>
      </c>
      <c r="C19" s="51">
        <v>71.75</v>
      </c>
      <c r="D19" s="51">
        <v>71.66</v>
      </c>
      <c r="E19" s="51">
        <v>418.4</v>
      </c>
      <c r="F19" s="51">
        <v>425.62</v>
      </c>
      <c r="G19" s="51">
        <v>426.72</v>
      </c>
      <c r="H19" s="51">
        <v>309.81</v>
      </c>
      <c r="I19" s="51">
        <v>123.67</v>
      </c>
      <c r="J19" s="51">
        <v>78.18</v>
      </c>
      <c r="K19" s="51">
        <v>55.18</v>
      </c>
      <c r="L19" s="51">
        <v>31.12</v>
      </c>
      <c r="M19" s="51">
        <v>25.32</v>
      </c>
      <c r="N19" s="45">
        <f t="shared" si="3"/>
        <v>2107.59</v>
      </c>
      <c r="O19" s="52">
        <f t="shared" si="2"/>
        <v>66.83124048706242</v>
      </c>
      <c r="P19" s="46">
        <f t="shared" si="1"/>
        <v>2042.2189733333332</v>
      </c>
    </row>
    <row r="20" spans="1:16" ht="15" customHeight="1">
      <c r="A20" s="43">
        <v>2561</v>
      </c>
      <c r="B20" s="51">
        <v>39.94</v>
      </c>
      <c r="C20" s="51">
        <v>76.94</v>
      </c>
      <c r="D20" s="51">
        <v>252.66</v>
      </c>
      <c r="E20" s="51">
        <v>678.87</v>
      </c>
      <c r="F20" s="51">
        <v>588.83</v>
      </c>
      <c r="G20" s="51">
        <v>461.7</v>
      </c>
      <c r="H20" s="51">
        <v>154.59</v>
      </c>
      <c r="I20" s="51">
        <v>81.78</v>
      </c>
      <c r="J20" s="51">
        <v>60.63</v>
      </c>
      <c r="K20" s="51">
        <v>54.06</v>
      </c>
      <c r="L20" s="51">
        <v>30</v>
      </c>
      <c r="M20" s="51">
        <v>26.81</v>
      </c>
      <c r="N20" s="45">
        <f t="shared" si="3"/>
        <v>2506.81</v>
      </c>
      <c r="O20" s="52">
        <f t="shared" si="2"/>
        <v>79.4904236428209</v>
      </c>
      <c r="P20" s="46">
        <f t="shared" si="1"/>
        <v>2042.2189733333332</v>
      </c>
    </row>
    <row r="21" spans="1:16" ht="15" customHeight="1">
      <c r="A21" s="43">
        <v>2562</v>
      </c>
      <c r="B21" s="51">
        <v>21.45</v>
      </c>
      <c r="C21" s="51">
        <v>20.6</v>
      </c>
      <c r="D21" s="51">
        <v>39.55</v>
      </c>
      <c r="E21" s="51">
        <v>83.41</v>
      </c>
      <c r="F21" s="51">
        <v>712.67</v>
      </c>
      <c r="G21" s="51">
        <v>314.3</v>
      </c>
      <c r="H21" s="51">
        <v>93.67</v>
      </c>
      <c r="I21" s="51">
        <v>54.3</v>
      </c>
      <c r="J21" s="51">
        <v>38.92</v>
      </c>
      <c r="K21" s="51">
        <v>28.48</v>
      </c>
      <c r="L21" s="51">
        <v>20.42</v>
      </c>
      <c r="M21" s="51">
        <v>17.29</v>
      </c>
      <c r="N21" s="45">
        <f t="shared" si="3"/>
        <v>1445.0600000000002</v>
      </c>
      <c r="O21" s="52">
        <f t="shared" si="2"/>
        <v>45.82255200405886</v>
      </c>
      <c r="P21" s="46">
        <f t="shared" si="1"/>
        <v>2042.2189733333332</v>
      </c>
    </row>
    <row r="22" spans="1:16" ht="15" customHeight="1">
      <c r="A22" s="43">
        <v>2563</v>
      </c>
      <c r="B22" s="51">
        <v>19.43</v>
      </c>
      <c r="C22" s="51">
        <v>19.91</v>
      </c>
      <c r="D22" s="51">
        <v>96.71</v>
      </c>
      <c r="E22" s="51">
        <v>138.94</v>
      </c>
      <c r="F22" s="51">
        <v>783.79</v>
      </c>
      <c r="G22" s="51">
        <v>399.92</v>
      </c>
      <c r="H22" s="51">
        <v>157.83</v>
      </c>
      <c r="I22" s="51">
        <v>72.11</v>
      </c>
      <c r="J22" s="51">
        <v>47.71</v>
      </c>
      <c r="K22" s="51">
        <v>34.64</v>
      </c>
      <c r="L22" s="51">
        <v>24.71</v>
      </c>
      <c r="M22" s="51">
        <v>22.35</v>
      </c>
      <c r="N22" s="45">
        <f t="shared" si="3"/>
        <v>1818.05</v>
      </c>
      <c r="O22" s="52">
        <f t="shared" si="2"/>
        <v>57.649987316083205</v>
      </c>
      <c r="P22" s="46">
        <f t="shared" si="1"/>
        <v>2042.2189733333332</v>
      </c>
    </row>
    <row r="23" spans="1:16" ht="15" customHeight="1">
      <c r="A23" s="43">
        <v>2564</v>
      </c>
      <c r="B23" s="51">
        <v>36.167039999999986</v>
      </c>
      <c r="C23" s="51">
        <v>28.771200000000007</v>
      </c>
      <c r="D23" s="51">
        <v>163.32537599999958</v>
      </c>
      <c r="E23" s="51">
        <v>206.50204800000006</v>
      </c>
      <c r="F23" s="51">
        <v>244.73404800000012</v>
      </c>
      <c r="G23" s="51">
        <v>220.0564800000002</v>
      </c>
      <c r="H23" s="51">
        <v>164.2775040000001</v>
      </c>
      <c r="I23" s="51">
        <v>78.73977600000002</v>
      </c>
      <c r="J23" s="51">
        <v>45.97862400000001</v>
      </c>
      <c r="K23" s="51">
        <v>35.13801600000001</v>
      </c>
      <c r="L23" s="51">
        <v>29.563488000000003</v>
      </c>
      <c r="M23" s="51">
        <v>35.13801600000001</v>
      </c>
      <c r="N23" s="45">
        <f>SUM(B23:M23)</f>
        <v>1288.3916160000003</v>
      </c>
      <c r="O23" s="52">
        <f t="shared" si="2"/>
        <v>40.85463013698631</v>
      </c>
      <c r="P23" s="46">
        <f t="shared" si="1"/>
        <v>2042.2189733333332</v>
      </c>
    </row>
    <row r="24" spans="1:16" ht="15" customHeight="1">
      <c r="A24" s="43">
        <v>2565</v>
      </c>
      <c r="B24" s="44">
        <v>29.257631999999997</v>
      </c>
      <c r="C24" s="44">
        <v>75.14726400000002</v>
      </c>
      <c r="D24" s="44">
        <v>82.85241600000003</v>
      </c>
      <c r="E24" s="44">
        <v>313.5888000000003</v>
      </c>
      <c r="F24" s="44">
        <v>393.4725119999997</v>
      </c>
      <c r="G24" s="44">
        <v>273.92256000000054</v>
      </c>
      <c r="H24" s="44">
        <v>257.30352000000005</v>
      </c>
      <c r="I24" s="44">
        <v>84.2875199999999</v>
      </c>
      <c r="J24" s="44">
        <v>52.43183999999994</v>
      </c>
      <c r="K24" s="44">
        <v>35.79983999999998</v>
      </c>
      <c r="L24" s="44">
        <v>24.222239999999992</v>
      </c>
      <c r="M24" s="44">
        <v>20.037024000000002</v>
      </c>
      <c r="N24" s="45">
        <f>SUM(B24:M24)</f>
        <v>1642.3231680000001</v>
      </c>
      <c r="O24" s="52">
        <f>+N24*1000000/(365*86400)</f>
        <v>52.07772602739727</v>
      </c>
      <c r="P24" s="46">
        <f t="shared" si="1"/>
        <v>2042.2189733333332</v>
      </c>
    </row>
    <row r="25" spans="1:16" ht="15" customHeight="1">
      <c r="A25" s="43">
        <v>2566</v>
      </c>
      <c r="B25" s="44">
        <v>13.606272</v>
      </c>
      <c r="C25" s="44">
        <v>23.091263999999992</v>
      </c>
      <c r="D25" s="44">
        <v>69.61507200000001</v>
      </c>
      <c r="E25" s="44">
        <v>190.52495999999982</v>
      </c>
      <c r="F25" s="44">
        <v>569.5919999999982</v>
      </c>
      <c r="G25" s="44">
        <v>387.78912</v>
      </c>
      <c r="H25" s="44">
        <v>239.91984000000048</v>
      </c>
      <c r="I25" s="44">
        <v>118.32393599999996</v>
      </c>
      <c r="J25" s="44">
        <v>61.19798399999991</v>
      </c>
      <c r="K25" s="44">
        <v>41.325119999999956</v>
      </c>
      <c r="L25" s="44">
        <v>26.07552</v>
      </c>
      <c r="M25" s="44">
        <v>19.03564800000001</v>
      </c>
      <c r="N25" s="45">
        <f>SUM(B25:M25)</f>
        <v>1760.0967359999986</v>
      </c>
      <c r="O25" s="52">
        <f>+N25*1000000/(365*86400)</f>
        <v>55.812301369862965</v>
      </c>
      <c r="P25" s="46">
        <f t="shared" si="1"/>
        <v>2042.2189733333332</v>
      </c>
    </row>
    <row r="26" spans="1:16" ht="15" customHeight="1">
      <c r="A26" s="53">
        <v>2567</v>
      </c>
      <c r="B26" s="54">
        <v>11.683008000000001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>
        <f>SUM(B26:M26)</f>
        <v>11.683008000000001</v>
      </c>
      <c r="O26" s="56">
        <f>+N26*1000000/(365*86400)</f>
        <v>0.3704657534246576</v>
      </c>
      <c r="P26" s="46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2"/>
      <c r="P27" s="46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2"/>
      <c r="P28" s="46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2"/>
      <c r="P29" s="46"/>
    </row>
    <row r="30" spans="1:16" ht="15" customHeight="1">
      <c r="A30" s="47" t="s">
        <v>19</v>
      </c>
      <c r="B30" s="48">
        <f>MAX(B8:B25)</f>
        <v>70.16</v>
      </c>
      <c r="C30" s="48">
        <f aca="true" t="shared" si="4" ref="C30:L30">MAX(C8:C25)</f>
        <v>129.28</v>
      </c>
      <c r="D30" s="48">
        <f t="shared" si="4"/>
        <v>428.09</v>
      </c>
      <c r="E30" s="48">
        <f t="shared" si="4"/>
        <v>692.9</v>
      </c>
      <c r="F30" s="48">
        <f t="shared" si="4"/>
        <v>946.43</v>
      </c>
      <c r="G30" s="48">
        <f t="shared" si="4"/>
        <v>781.6</v>
      </c>
      <c r="H30" s="48">
        <f t="shared" si="4"/>
        <v>374.27</v>
      </c>
      <c r="I30" s="48">
        <f t="shared" si="4"/>
        <v>149.5</v>
      </c>
      <c r="J30" s="48">
        <f t="shared" si="4"/>
        <v>82.39</v>
      </c>
      <c r="K30" s="48">
        <f t="shared" si="4"/>
        <v>58.32</v>
      </c>
      <c r="L30" s="48">
        <f t="shared" si="4"/>
        <v>39.62</v>
      </c>
      <c r="M30" s="48">
        <f>MAX(M8:M25)</f>
        <v>35.32</v>
      </c>
      <c r="N30" s="48">
        <f>MAX(N8:N25)</f>
        <v>3711.45</v>
      </c>
      <c r="O30" s="52">
        <f>+N30*1000000/(365*86400)</f>
        <v>117.68930745814308</v>
      </c>
      <c r="P30" s="50"/>
    </row>
    <row r="31" spans="1:16" ht="15" customHeight="1">
      <c r="A31" s="47" t="s">
        <v>16</v>
      </c>
      <c r="B31" s="48">
        <f>AVERAGE(B8:B25)</f>
        <v>30.08783022222222</v>
      </c>
      <c r="C31" s="48">
        <f aca="true" t="shared" si="5" ref="C31:L31">AVERAGE(C8:C25)</f>
        <v>60.44831822222222</v>
      </c>
      <c r="D31" s="48">
        <f t="shared" si="5"/>
        <v>132.04460355555554</v>
      </c>
      <c r="E31" s="48">
        <f t="shared" si="5"/>
        <v>343.2408782222222</v>
      </c>
      <c r="F31" s="48">
        <f t="shared" si="5"/>
        <v>599.1726977777776</v>
      </c>
      <c r="G31" s="48">
        <f t="shared" si="5"/>
        <v>402.1976755555557</v>
      </c>
      <c r="H31" s="48">
        <f t="shared" si="5"/>
        <v>219.3167146666667</v>
      </c>
      <c r="I31" s="48">
        <f t="shared" si="5"/>
        <v>96.03117955555554</v>
      </c>
      <c r="J31" s="48">
        <f t="shared" si="5"/>
        <v>60.91769155555554</v>
      </c>
      <c r="K31" s="48">
        <f t="shared" si="5"/>
        <v>44.28849866666666</v>
      </c>
      <c r="L31" s="48">
        <f t="shared" si="5"/>
        <v>29.17784711111111</v>
      </c>
      <c r="M31" s="48">
        <f>AVERAGE(M8:M25)</f>
        <v>25.29503822222223</v>
      </c>
      <c r="N31" s="49">
        <f>SUM(B31:M31)</f>
        <v>2042.2189733333332</v>
      </c>
      <c r="O31" s="52">
        <f>+N31*1000000/(365*86400)</f>
        <v>64.75833882969728</v>
      </c>
      <c r="P31" s="50"/>
    </row>
    <row r="32" spans="1:16" ht="15" customHeight="1">
      <c r="A32" s="47" t="s">
        <v>20</v>
      </c>
      <c r="B32" s="48">
        <f>MIN(B8:B25)</f>
        <v>13.606272</v>
      </c>
      <c r="C32" s="48">
        <f aca="true" t="shared" si="6" ref="C32:L32">MIN(C8:C25)</f>
        <v>19.91</v>
      </c>
      <c r="D32" s="48">
        <f t="shared" si="6"/>
        <v>34.39</v>
      </c>
      <c r="E32" s="48">
        <f t="shared" si="6"/>
        <v>83.41</v>
      </c>
      <c r="F32" s="48">
        <f t="shared" si="6"/>
        <v>244.73404800000012</v>
      </c>
      <c r="G32" s="48">
        <f t="shared" si="6"/>
        <v>220.0564800000002</v>
      </c>
      <c r="H32" s="48">
        <f t="shared" si="6"/>
        <v>93.67</v>
      </c>
      <c r="I32" s="48">
        <f t="shared" si="6"/>
        <v>54.3</v>
      </c>
      <c r="J32" s="48">
        <f t="shared" si="6"/>
        <v>38.92</v>
      </c>
      <c r="K32" s="48">
        <f t="shared" si="6"/>
        <v>28.48</v>
      </c>
      <c r="L32" s="48">
        <f t="shared" si="6"/>
        <v>18.45</v>
      </c>
      <c r="M32" s="48">
        <f>MIN(M8:M25)</f>
        <v>14.79</v>
      </c>
      <c r="N32" s="48">
        <f>MIN(N8:N25)</f>
        <v>1288.3916160000003</v>
      </c>
      <c r="O32" s="52">
        <f>+N32*1000000/(365*86400)</f>
        <v>40.85463013698631</v>
      </c>
      <c r="P32" s="50"/>
    </row>
    <row r="33" spans="1:15" ht="21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3"/>
    </row>
    <row r="41" spans="1:15" ht="24.75" customHeight="1">
      <c r="A41" s="37"/>
      <c r="B41" s="38"/>
      <c r="C41" s="39"/>
      <c r="D41" s="35"/>
      <c r="E41" s="38"/>
      <c r="F41" s="38"/>
      <c r="G41" s="38"/>
      <c r="H41" s="38"/>
      <c r="I41" s="38"/>
      <c r="J41" s="38"/>
      <c r="K41" s="38"/>
      <c r="L41" s="38"/>
      <c r="M41" s="38"/>
      <c r="N41" s="40"/>
      <c r="O41" s="35"/>
    </row>
    <row r="42" spans="1:15" ht="24.75" customHeight="1">
      <c r="A42" s="37"/>
      <c r="B42" s="38"/>
      <c r="C42" s="38"/>
      <c r="D42" s="38"/>
      <c r="E42" s="35"/>
      <c r="F42" s="38"/>
      <c r="G42" s="38"/>
      <c r="H42" s="38"/>
      <c r="I42" s="38"/>
      <c r="J42" s="38"/>
      <c r="K42" s="38"/>
      <c r="L42" s="38"/>
      <c r="M42" s="38"/>
      <c r="N42" s="40"/>
      <c r="O42" s="35"/>
    </row>
    <row r="43" spans="1:15" ht="24.75" customHeight="1">
      <c r="A43" s="37"/>
      <c r="B43" s="38"/>
      <c r="C43" s="38"/>
      <c r="D43" s="38"/>
      <c r="E43" s="35"/>
      <c r="F43" s="38"/>
      <c r="G43" s="38"/>
      <c r="H43" s="38"/>
      <c r="I43" s="38"/>
      <c r="J43" s="38"/>
      <c r="K43" s="38"/>
      <c r="L43" s="38"/>
      <c r="M43" s="38"/>
      <c r="N43" s="40"/>
      <c r="O43" s="35"/>
    </row>
    <row r="44" spans="1:15" ht="24.75" customHeight="1">
      <c r="A44" s="37"/>
      <c r="B44" s="38"/>
      <c r="C44" s="38"/>
      <c r="D44" s="38"/>
      <c r="E44" s="35"/>
      <c r="F44" s="38"/>
      <c r="G44" s="38"/>
      <c r="H44" s="38"/>
      <c r="I44" s="38"/>
      <c r="J44" s="38"/>
      <c r="K44" s="38"/>
      <c r="L44" s="38"/>
      <c r="M44" s="38"/>
      <c r="N44" s="40"/>
      <c r="O44" s="35"/>
    </row>
    <row r="45" spans="1:15" ht="24.75" customHeight="1">
      <c r="A45" s="37"/>
      <c r="B45" s="38"/>
      <c r="C45" s="38"/>
      <c r="D45" s="38"/>
      <c r="E45" s="35"/>
      <c r="F45" s="38"/>
      <c r="G45" s="38"/>
      <c r="H45" s="38"/>
      <c r="I45" s="38"/>
      <c r="J45" s="38"/>
      <c r="K45" s="38"/>
      <c r="L45" s="38"/>
      <c r="M45" s="38"/>
      <c r="N45" s="40"/>
      <c r="O45" s="35"/>
    </row>
    <row r="46" ht="18" customHeight="1">
      <c r="A46" s="41"/>
    </row>
    <row r="47" ht="18" customHeight="1">
      <c r="A47" s="41"/>
    </row>
    <row r="48" ht="18" customHeight="1">
      <c r="A48" s="41"/>
    </row>
    <row r="49" ht="18" customHeight="1">
      <c r="A49" s="41"/>
    </row>
    <row r="50" ht="18" customHeight="1">
      <c r="A50" s="41"/>
    </row>
    <row r="51" ht="18" customHeight="1">
      <c r="A51" s="41"/>
    </row>
    <row r="52" ht="18" customHeight="1">
      <c r="A52" s="41"/>
    </row>
    <row r="53" ht="18" customHeight="1">
      <c r="A53" s="41"/>
    </row>
    <row r="54" ht="18" customHeight="1">
      <c r="A54" s="41"/>
    </row>
    <row r="55" ht="18" customHeight="1">
      <c r="A55" s="41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2016-07-05T08:16:17Z</cp:lastPrinted>
  <dcterms:created xsi:type="dcterms:W3CDTF">1994-01-31T08:04:27Z</dcterms:created>
  <dcterms:modified xsi:type="dcterms:W3CDTF">2024-05-27T08:04:15Z</dcterms:modified>
  <cp:category/>
  <cp:version/>
  <cp:contentType/>
  <cp:contentStatus/>
</cp:coreProperties>
</file>