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9195" windowHeight="4770" activeTab="0"/>
  </bookViews>
  <sheets>
    <sheet name="H41n65" sheetId="1" r:id="rId1"/>
    <sheet name="N.65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<sst xmlns="http://schemas.openxmlformats.org/spreadsheetml/2006/main" count="53" uniqueCount="29">
  <si>
    <t xml:space="preserve">       ปริมาณน้ำรายปี</t>
  </si>
  <si>
    <t xml:space="preserve"> </t>
  </si>
  <si>
    <t>สถานี :  N.65  ห้วยน้ำยาว  บ้านปางสา  อ.ท่าวังผา  จ.น่าน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</si>
  <si>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</si>
  <si>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</si>
  <si>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</si>
  <si>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</si>
  <si>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</si>
  <si>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</si>
  <si>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</si>
  <si>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</si>
  <si>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</si>
  <si>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</si>
  <si>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</si>
  <si>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</si>
  <si>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</si>
  <si>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</si>
  <si>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</si>
  <si>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</si>
  <si>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</si>
  <si>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</si>
  <si>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</si>
  <si>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</si>
  <si>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</si>
  <si>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ม.(รทก.)</t>
  </si>
  <si>
    <t>ตลิ่งฝั่งซ้าย 257.031  ม.(ร.ท.ก.) ตลิ่งฝั่งขวา  256.871 ม.(ร.ท.ก.)ท้องน้ำ 249.282 ม.(ร.ท.ก.) ศูนย์เสาระดับน้ำ 248.891 ม.(ร.ท.ก.)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</si>
  <si>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</si>
  <si>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621  ตร.กม.</t>
  </si>
  <si>
    <t>สูวสุด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</si>
</sst>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_)"/>
    <numFmt numFmtId="180" formatCode="0_);\(0\)"/>
    <numFmt numFmtId="181" formatCode="0.000_)"/>
    <numFmt numFmtId="182" formatCode="mmm\-yyyy"/>
    <numFmt numFmtId="183" formatCode="0.000"/>
    <numFmt numFmtId="184" formatCode="0.0"/>
    <numFmt numFmtId="185" formatCode="bbbb"/>
    <numFmt numFmtId="186" formatCode="#,##0_ ;\-#,##0\ "/>
    <numFmt numFmtId="187" formatCode="0.0000"/>
  </numFmts>
  <fonts count="52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Alignment="1">
      <alignment/>
    </xf>
    <xf numFmtId="178" fontId="7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178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178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8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center"/>
    </xf>
    <xf numFmtId="185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78" fontId="8" fillId="0" borderId="11" xfId="0" applyNumberFormat="1" applyFont="1" applyBorder="1" applyAlignment="1">
      <alignment horizontal="centerContinuous"/>
    </xf>
    <xf numFmtId="178" fontId="8" fillId="0" borderId="12" xfId="0" applyNumberFormat="1" applyFont="1" applyBorder="1" applyAlignment="1">
      <alignment horizontal="centerContinuous"/>
    </xf>
    <xf numFmtId="178" fontId="8" fillId="0" borderId="13" xfId="0" applyNumberFormat="1" applyFont="1" applyBorder="1" applyAlignment="1">
      <alignment horizontal="centerContinuous"/>
    </xf>
    <xf numFmtId="2" fontId="8" fillId="0" borderId="14" xfId="0" applyNumberFormat="1" applyFont="1" applyBorder="1" applyAlignment="1">
      <alignment horizontal="centerContinuous"/>
    </xf>
    <xf numFmtId="2" fontId="8" fillId="0" borderId="15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178" fontId="8" fillId="0" borderId="17" xfId="0" applyNumberFormat="1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78" fontId="8" fillId="0" borderId="19" xfId="0" applyNumberFormat="1" applyFont="1" applyBorder="1" applyAlignment="1">
      <alignment horizontal="centerContinuous"/>
    </xf>
    <xf numFmtId="2" fontId="8" fillId="0" borderId="18" xfId="0" applyNumberFormat="1" applyFont="1" applyBorder="1" applyAlignment="1">
      <alignment horizontal="centerContinuous"/>
    </xf>
    <xf numFmtId="2" fontId="8" fillId="0" borderId="16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/>
    </xf>
    <xf numFmtId="178" fontId="8" fillId="0" borderId="20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left"/>
    </xf>
    <xf numFmtId="2" fontId="8" fillId="0" borderId="20" xfId="0" applyNumberFormat="1" applyFont="1" applyBorder="1" applyAlignment="1">
      <alignment horizontal="center"/>
    </xf>
    <xf numFmtId="178" fontId="8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178" fontId="8" fillId="0" borderId="17" xfId="0" applyNumberFormat="1" applyFont="1" applyBorder="1" applyAlignment="1">
      <alignment horizontal="right"/>
    </xf>
    <xf numFmtId="178" fontId="8" fillId="0" borderId="17" xfId="0" applyNumberFormat="1" applyFont="1" applyBorder="1" applyAlignment="1">
      <alignment horizontal="center"/>
    </xf>
    <xf numFmtId="178" fontId="8" fillId="0" borderId="19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6" fillId="33" borderId="21" xfId="0" applyNumberFormat="1" applyFont="1" applyFill="1" applyBorder="1" applyAlignment="1">
      <alignment horizontal="right"/>
    </xf>
    <xf numFmtId="16" fontId="6" fillId="0" borderId="22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16" fontId="6" fillId="0" borderId="25" xfId="0" applyNumberFormat="1" applyFont="1" applyBorder="1" applyAlignment="1">
      <alignment horizontal="right"/>
    </xf>
    <xf numFmtId="2" fontId="6" fillId="0" borderId="26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5" xfId="0" applyNumberFormat="1" applyFont="1" applyBorder="1" applyAlignment="1">
      <alignment horizontal="right"/>
    </xf>
    <xf numFmtId="2" fontId="9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16" xfId="0" applyFont="1" applyBorder="1" applyAlignment="1">
      <alignment/>
    </xf>
    <xf numFmtId="2" fontId="6" fillId="0" borderId="27" xfId="0" applyNumberFormat="1" applyFont="1" applyFill="1" applyBorder="1" applyAlignment="1">
      <alignment horizontal="right"/>
    </xf>
    <xf numFmtId="2" fontId="6" fillId="0" borderId="28" xfId="0" applyNumberFormat="1" applyFont="1" applyBorder="1" applyAlignment="1">
      <alignment horizontal="right"/>
    </xf>
    <xf numFmtId="16" fontId="6" fillId="0" borderId="29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16" fontId="6" fillId="0" borderId="30" xfId="0" applyNumberFormat="1" applyFont="1" applyBorder="1" applyAlignment="1">
      <alignment horizontal="right"/>
    </xf>
    <xf numFmtId="2" fontId="6" fillId="0" borderId="30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/>
    </xf>
    <xf numFmtId="16" fontId="6" fillId="0" borderId="30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16" fontId="6" fillId="0" borderId="2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6" xfId="0" applyFont="1" applyBorder="1" applyAlignment="1">
      <alignment/>
    </xf>
    <xf numFmtId="2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0" xfId="0" applyFont="1" applyBorder="1" applyAlignment="1">
      <alignment/>
    </xf>
    <xf numFmtId="181" fontId="6" fillId="0" borderId="0" xfId="0" applyNumberFormat="1" applyFont="1" applyAlignment="1">
      <alignment/>
    </xf>
    <xf numFmtId="2" fontId="6" fillId="34" borderId="31" xfId="0" applyNumberFormat="1" applyFont="1" applyFill="1" applyBorder="1" applyAlignment="1">
      <alignment horizontal="center"/>
    </xf>
    <xf numFmtId="2" fontId="6" fillId="35" borderId="3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2" fontId="6" fillId="34" borderId="32" xfId="0" applyNumberFormat="1" applyFont="1" applyFill="1" applyBorder="1" applyAlignment="1">
      <alignment horizontal="center"/>
    </xf>
    <xf numFmtId="2" fontId="6" fillId="35" borderId="32" xfId="0" applyNumberFormat="1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179" fontId="6" fillId="35" borderId="31" xfId="0" applyNumberFormat="1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179" fontId="6" fillId="35" borderId="32" xfId="0" applyNumberFormat="1" applyFont="1" applyFill="1" applyBorder="1" applyAlignment="1">
      <alignment horizontal="center"/>
    </xf>
    <xf numFmtId="2" fontId="6" fillId="34" borderId="19" xfId="0" applyNumberFormat="1" applyFont="1" applyFill="1" applyBorder="1" applyAlignment="1">
      <alignment horizontal="center"/>
    </xf>
    <xf numFmtId="2" fontId="6" fillId="35" borderId="19" xfId="0" applyNumberFormat="1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179" fontId="6" fillId="35" borderId="19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1" fontId="6" fillId="36" borderId="31" xfId="0" applyNumberFormat="1" applyFont="1" applyFill="1" applyBorder="1" applyAlignment="1" applyProtection="1">
      <alignment horizontal="center"/>
      <protection/>
    </xf>
    <xf numFmtId="0" fontId="6" fillId="34" borderId="33" xfId="0" applyFont="1" applyFill="1" applyBorder="1" applyAlignment="1">
      <alignment horizontal="center"/>
    </xf>
    <xf numFmtId="179" fontId="6" fillId="35" borderId="33" xfId="0" applyNumberFormat="1" applyFont="1" applyFill="1" applyBorder="1" applyAlignment="1">
      <alignment horizontal="center"/>
    </xf>
    <xf numFmtId="179" fontId="6" fillId="35" borderId="34" xfId="0" applyNumberFormat="1" applyFont="1" applyFill="1" applyBorder="1" applyAlignment="1">
      <alignment horizontal="center"/>
    </xf>
    <xf numFmtId="1" fontId="6" fillId="36" borderId="32" xfId="0" applyNumberFormat="1" applyFont="1" applyFill="1" applyBorder="1" applyAlignment="1" applyProtection="1">
      <alignment horizontal="center"/>
      <protection/>
    </xf>
    <xf numFmtId="1" fontId="6" fillId="36" borderId="31" xfId="0" applyNumberFormat="1" applyFont="1" applyFill="1" applyBorder="1" applyAlignment="1">
      <alignment horizontal="center"/>
    </xf>
    <xf numFmtId="1" fontId="6" fillId="36" borderId="35" xfId="0" applyNumberFormat="1" applyFont="1" applyFill="1" applyBorder="1" applyAlignment="1" applyProtection="1">
      <alignment horizontal="center"/>
      <protection/>
    </xf>
    <xf numFmtId="4" fontId="6" fillId="33" borderId="24" xfId="0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right"/>
    </xf>
    <xf numFmtId="2" fontId="6" fillId="0" borderId="29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2" fontId="10" fillId="0" borderId="14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6" fontId="6" fillId="0" borderId="14" xfId="0" applyNumberFormat="1" applyFont="1" applyBorder="1" applyAlignment="1">
      <alignment/>
    </xf>
    <xf numFmtId="2" fontId="6" fillId="0" borderId="36" xfId="0" applyNumberFormat="1" applyFont="1" applyBorder="1" applyAlignment="1">
      <alignment horizontal="right"/>
    </xf>
    <xf numFmtId="2" fontId="6" fillId="0" borderId="37" xfId="0" applyNumberFormat="1" applyFont="1" applyBorder="1" applyAlignment="1">
      <alignment horizontal="right"/>
    </xf>
    <xf numFmtId="2" fontId="6" fillId="34" borderId="31" xfId="0" applyNumberFormat="1" applyFont="1" applyFill="1" applyBorder="1" applyAlignment="1">
      <alignment horizontal="right"/>
    </xf>
    <xf numFmtId="4" fontId="6" fillId="35" borderId="31" xfId="0" applyNumberFormat="1" applyFont="1" applyFill="1" applyBorder="1" applyAlignment="1">
      <alignment horizontal="right"/>
    </xf>
    <xf numFmtId="2" fontId="6" fillId="35" borderId="31" xfId="0" applyNumberFormat="1" applyFont="1" applyFill="1" applyBorder="1" applyAlignment="1">
      <alignment horizontal="right"/>
    </xf>
    <xf numFmtId="2" fontId="6" fillId="34" borderId="32" xfId="0" applyNumberFormat="1" applyFont="1" applyFill="1" applyBorder="1" applyAlignment="1">
      <alignment horizontal="right"/>
    </xf>
    <xf numFmtId="2" fontId="6" fillId="35" borderId="32" xfId="0" applyNumberFormat="1" applyFont="1" applyFill="1" applyBorder="1" applyAlignment="1">
      <alignment horizontal="right"/>
    </xf>
    <xf numFmtId="0" fontId="6" fillId="34" borderId="31" xfId="0" applyFont="1" applyFill="1" applyBorder="1" applyAlignment="1">
      <alignment horizontal="right"/>
    </xf>
    <xf numFmtId="0" fontId="6" fillId="35" borderId="31" xfId="0" applyFont="1" applyFill="1" applyBorder="1" applyAlignment="1">
      <alignment horizontal="right"/>
    </xf>
    <xf numFmtId="1" fontId="12" fillId="36" borderId="10" xfId="0" applyNumberFormat="1" applyFont="1" applyFill="1" applyBorder="1" applyAlignment="1">
      <alignment horizontal="center" vertical="center"/>
    </xf>
    <xf numFmtId="1" fontId="12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ห้วยน้ำยาว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บ้านปางสา  อ.ท่าวังผา จ.น่าน</a:t>
            </a:r>
          </a:p>
        </c:rich>
      </c:tx>
      <c:layout>
        <c:manualLayout>
          <c:xMode val="factor"/>
          <c:yMode val="factor"/>
          <c:x val="0.019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7025"/>
          <c:w val="0.842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'N.65'!$X$5:$X$32</c:f>
              <c:numCache/>
            </c:numRef>
          </c:cat>
          <c:val>
            <c:numRef>
              <c:f>'N.65'!$Y$5:$Y$32</c:f>
              <c:numCache/>
            </c:numRef>
          </c:val>
        </c:ser>
        <c:axId val="35424670"/>
        <c:axId val="35864079"/>
      </c:barChart>
      <c:catAx>
        <c:axId val="3542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5864079"/>
        <c:crossesAt val="0"/>
        <c:auto val="1"/>
        <c:lblOffset val="100"/>
        <c:tickLblSkip val="1"/>
        <c:noMultiLvlLbl val="0"/>
      </c:catAx>
      <c:valAx>
        <c:axId val="3586407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5424670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ห้วยน้ำยาว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บ้านปางสา  อ.ท่าวังผา จ.น่าน</a:t>
            </a:r>
          </a:p>
        </c:rich>
      </c:tx>
      <c:layout>
        <c:manualLayout>
          <c:xMode val="factor"/>
          <c:yMode val="factor"/>
          <c:x val="0.0452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895"/>
          <c:w val="0.7952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'N.65'!$X$5:$X$32</c:f>
              <c:numCache/>
            </c:numRef>
          </c:cat>
          <c:val>
            <c:numRef>
              <c:f>'N.65'!$Z$5:$Z$32</c:f>
              <c:numCache/>
            </c:numRef>
          </c:val>
        </c:ser>
        <c:axId val="832072"/>
        <c:axId val="60741257"/>
      </c:barChart>
      <c:catAx>
        <c:axId val="832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0741257"/>
        <c:crossesAt val="0"/>
        <c:auto val="1"/>
        <c:lblOffset val="100"/>
        <c:tickLblSkip val="1"/>
        <c:noMultiLvlLbl val="0"/>
      </c:catAx>
      <c:valAx>
        <c:axId val="6074125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3207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22</xdr:col>
      <xdr:colOff>47625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66675" y="1905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PageLayoutView="0" workbookViewId="0" topLeftCell="A28">
      <selection activeCell="X35" sqref="X35"/>
    </sheetView>
  </sheetViews>
  <sheetFormatPr defaultColWidth="8.66015625" defaultRowHeight="21"/>
  <cols>
    <col min="1" max="1" width="5.66015625" style="1" customWidth="1"/>
    <col min="2" max="2" width="8" style="6" customWidth="1"/>
    <col min="3" max="3" width="9.5" style="6" customWidth="1"/>
    <col min="4" max="4" width="7.66015625" style="11" customWidth="1"/>
    <col min="5" max="5" width="8.16015625" style="1" customWidth="1"/>
    <col min="6" max="6" width="9.5" style="6" customWidth="1"/>
    <col min="7" max="7" width="7.83203125" style="11" customWidth="1"/>
    <col min="8" max="8" width="8.33203125" style="6" customWidth="1"/>
    <col min="9" max="9" width="9.33203125" style="6" customWidth="1"/>
    <col min="10" max="10" width="8" style="11" customWidth="1"/>
    <col min="11" max="11" width="7.83203125" style="6" customWidth="1"/>
    <col min="12" max="12" width="9.33203125" style="6" customWidth="1"/>
    <col min="13" max="13" width="8.83203125" style="11" customWidth="1"/>
    <col min="14" max="14" width="9.83203125" style="1" customWidth="1"/>
    <col min="15" max="15" width="9.33203125" style="1" customWidth="1"/>
    <col min="16" max="16384" width="8.66015625" style="1" customWidth="1"/>
  </cols>
  <sheetData>
    <row r="1" spans="2:15" ht="23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27</v>
      </c>
      <c r="M3" s="16"/>
      <c r="N3" s="13"/>
      <c r="O3" s="13"/>
      <c r="AM3" s="19">
        <v>35412</v>
      </c>
      <c r="AN3" s="20">
        <v>855.755</v>
      </c>
    </row>
    <row r="4" spans="1:40" ht="22.5" customHeight="1">
      <c r="A4" s="12" t="s">
        <v>25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1">
        <v>248.891</v>
      </c>
      <c r="AM4" s="19">
        <v>35778</v>
      </c>
      <c r="AN4" s="20">
        <v>320.712</v>
      </c>
    </row>
    <row r="5" spans="1:40" ht="18.75">
      <c r="A5" s="23"/>
      <c r="B5" s="24" t="s">
        <v>3</v>
      </c>
      <c r="C5" s="25"/>
      <c r="D5" s="26"/>
      <c r="E5" s="24"/>
      <c r="F5" s="24"/>
      <c r="G5" s="27"/>
      <c r="H5" s="27" t="s">
        <v>4</v>
      </c>
      <c r="I5" s="24"/>
      <c r="J5" s="26"/>
      <c r="K5" s="24"/>
      <c r="L5" s="24"/>
      <c r="M5" s="28"/>
      <c r="N5" s="29" t="s">
        <v>5</v>
      </c>
      <c r="O5" s="30"/>
      <c r="AM5" s="19">
        <v>36144</v>
      </c>
      <c r="AN5" s="20">
        <v>262.81</v>
      </c>
    </row>
    <row r="6" spans="1:40" ht="18.75">
      <c r="A6" s="31" t="s">
        <v>6</v>
      </c>
      <c r="B6" s="32" t="s">
        <v>7</v>
      </c>
      <c r="C6" s="33"/>
      <c r="D6" s="34"/>
      <c r="E6" s="32" t="s">
        <v>8</v>
      </c>
      <c r="F6" s="35"/>
      <c r="G6" s="34"/>
      <c r="H6" s="32" t="s">
        <v>7</v>
      </c>
      <c r="I6" s="35"/>
      <c r="J6" s="34"/>
      <c r="K6" s="32" t="s">
        <v>8</v>
      </c>
      <c r="L6" s="35"/>
      <c r="M6" s="36"/>
      <c r="N6" s="37" t="s">
        <v>1</v>
      </c>
      <c r="O6" s="32"/>
      <c r="AM6" s="19">
        <v>36510</v>
      </c>
      <c r="AN6" s="20">
        <v>496.55</v>
      </c>
    </row>
    <row r="7" spans="1:40" s="6" customFormat="1" ht="18.75">
      <c r="A7" s="38" t="s">
        <v>9</v>
      </c>
      <c r="B7" s="39" t="s">
        <v>10</v>
      </c>
      <c r="C7" s="39" t="s">
        <v>11</v>
      </c>
      <c r="D7" s="40" t="s">
        <v>12</v>
      </c>
      <c r="E7" s="41" t="s">
        <v>10</v>
      </c>
      <c r="F7" s="39" t="s">
        <v>11</v>
      </c>
      <c r="G7" s="40" t="s">
        <v>12</v>
      </c>
      <c r="H7" s="39" t="s">
        <v>10</v>
      </c>
      <c r="I7" s="41" t="s">
        <v>11</v>
      </c>
      <c r="J7" s="40" t="s">
        <v>12</v>
      </c>
      <c r="K7" s="42" t="s">
        <v>10</v>
      </c>
      <c r="L7" s="42" t="s">
        <v>11</v>
      </c>
      <c r="M7" s="43" t="s">
        <v>12</v>
      </c>
      <c r="N7" s="42" t="s">
        <v>11</v>
      </c>
      <c r="O7" s="42" t="s">
        <v>13</v>
      </c>
      <c r="AM7" s="19">
        <v>36876</v>
      </c>
      <c r="AN7" s="20">
        <v>431.574</v>
      </c>
    </row>
    <row r="8" spans="1:40" ht="18.75">
      <c r="A8" s="44"/>
      <c r="B8" s="45" t="s">
        <v>24</v>
      </c>
      <c r="C8" s="46" t="s">
        <v>14</v>
      </c>
      <c r="D8" s="47"/>
      <c r="E8" s="45" t="s">
        <v>24</v>
      </c>
      <c r="F8" s="46" t="s">
        <v>14</v>
      </c>
      <c r="G8" s="47"/>
      <c r="H8" s="45" t="s">
        <v>24</v>
      </c>
      <c r="I8" s="46" t="s">
        <v>14</v>
      </c>
      <c r="J8" s="48"/>
      <c r="K8" s="45" t="s">
        <v>24</v>
      </c>
      <c r="L8" s="46" t="s">
        <v>14</v>
      </c>
      <c r="M8" s="49"/>
      <c r="N8" s="46" t="s">
        <v>15</v>
      </c>
      <c r="O8" s="45" t="s">
        <v>14</v>
      </c>
      <c r="AM8" s="19">
        <v>37242</v>
      </c>
      <c r="AN8" s="20">
        <v>599.318</v>
      </c>
    </row>
    <row r="9" spans="1:40" ht="18" customHeight="1">
      <c r="A9" s="50">
        <v>2539</v>
      </c>
      <c r="B9" s="51">
        <f>Q9+$Q$4</f>
        <v>258.621</v>
      </c>
      <c r="C9" s="104">
        <v>1486.4</v>
      </c>
      <c r="D9" s="52">
        <v>36359</v>
      </c>
      <c r="E9" s="53">
        <f>R9+$Q$4</f>
        <v>255.521</v>
      </c>
      <c r="F9" s="54">
        <v>714.6</v>
      </c>
      <c r="G9" s="55">
        <v>36359</v>
      </c>
      <c r="H9" s="56">
        <f aca="true" t="shared" si="0" ref="H9:H21">S9+$Q$4</f>
        <v>249.541</v>
      </c>
      <c r="I9" s="54">
        <v>2.05</v>
      </c>
      <c r="J9" s="52">
        <v>36269</v>
      </c>
      <c r="K9" s="53">
        <f>T9+$Q$4</f>
        <v>249.541</v>
      </c>
      <c r="L9" s="54">
        <v>2.05</v>
      </c>
      <c r="M9" s="55">
        <v>36269</v>
      </c>
      <c r="N9" s="57">
        <v>855.755</v>
      </c>
      <c r="O9" s="58">
        <v>27.14</v>
      </c>
      <c r="Q9" s="59">
        <v>9.73</v>
      </c>
      <c r="R9" s="1">
        <v>6.63</v>
      </c>
      <c r="S9" s="6">
        <v>0.65</v>
      </c>
      <c r="T9" s="6">
        <v>0.65</v>
      </c>
      <c r="V9" s="1">
        <v>258.621</v>
      </c>
      <c r="W9" s="6">
        <f>V9-$Q$4</f>
        <v>9.72999999999999</v>
      </c>
      <c r="AM9" s="19">
        <v>37608</v>
      </c>
      <c r="AN9" s="60">
        <v>583.017</v>
      </c>
    </row>
    <row r="10" spans="1:40" ht="18" customHeight="1">
      <c r="A10" s="61">
        <v>2540</v>
      </c>
      <c r="B10" s="62">
        <f>Q10+$Q$4</f>
        <v>253.99099999999999</v>
      </c>
      <c r="C10" s="63">
        <v>412.5</v>
      </c>
      <c r="D10" s="64">
        <v>36403</v>
      </c>
      <c r="E10" s="65">
        <f aca="true" t="shared" si="1" ref="E10:E23">R10+$Q$4</f>
        <v>253.571</v>
      </c>
      <c r="F10" s="63">
        <v>335.3</v>
      </c>
      <c r="G10" s="66">
        <v>36403</v>
      </c>
      <c r="H10" s="56">
        <f t="shared" si="0"/>
        <v>249.691</v>
      </c>
      <c r="I10" s="63">
        <v>1.6</v>
      </c>
      <c r="J10" s="64">
        <v>36220</v>
      </c>
      <c r="K10" s="65">
        <f aca="true" t="shared" si="2" ref="K10:K22">T10+$Q$4</f>
        <v>249.691</v>
      </c>
      <c r="L10" s="63">
        <v>1.6</v>
      </c>
      <c r="M10" s="66">
        <v>36220</v>
      </c>
      <c r="N10" s="56">
        <v>320.712</v>
      </c>
      <c r="O10" s="67">
        <v>10.12</v>
      </c>
      <c r="Q10" s="6">
        <v>5.1</v>
      </c>
      <c r="R10" s="1">
        <v>4.68</v>
      </c>
      <c r="S10" s="6">
        <v>0.8</v>
      </c>
      <c r="T10" s="6">
        <v>0.8</v>
      </c>
      <c r="V10" s="1">
        <v>253.99099999999999</v>
      </c>
      <c r="W10" s="6">
        <f aca="true" t="shared" si="3" ref="W10:W24">V10-$Q$4</f>
        <v>5.099999999999994</v>
      </c>
      <c r="AM10" s="19">
        <v>37974</v>
      </c>
      <c r="AN10" s="60">
        <v>136.512</v>
      </c>
    </row>
    <row r="11" spans="1:40" ht="18" customHeight="1">
      <c r="A11" s="61">
        <v>2541</v>
      </c>
      <c r="B11" s="62">
        <f aca="true" t="shared" si="4" ref="B11:B22">Q11+$Q$4</f>
        <v>252.941</v>
      </c>
      <c r="C11" s="63">
        <v>260.05</v>
      </c>
      <c r="D11" s="64">
        <v>36411</v>
      </c>
      <c r="E11" s="65">
        <f t="shared" si="1"/>
        <v>252.721</v>
      </c>
      <c r="F11" s="63">
        <v>236.2</v>
      </c>
      <c r="G11" s="66">
        <v>36411</v>
      </c>
      <c r="H11" s="56">
        <f t="shared" si="0"/>
        <v>249.691</v>
      </c>
      <c r="I11" s="63">
        <v>0.7</v>
      </c>
      <c r="J11" s="64">
        <v>36238</v>
      </c>
      <c r="K11" s="65">
        <f t="shared" si="2"/>
        <v>249.691</v>
      </c>
      <c r="L11" s="63">
        <v>0.7</v>
      </c>
      <c r="M11" s="66">
        <v>36260</v>
      </c>
      <c r="N11" s="56">
        <v>262.81</v>
      </c>
      <c r="O11" s="67">
        <v>8.3</v>
      </c>
      <c r="Q11" s="6">
        <v>4.05</v>
      </c>
      <c r="R11" s="1">
        <v>3.83</v>
      </c>
      <c r="S11" s="6">
        <v>0.8</v>
      </c>
      <c r="T11" s="6">
        <v>0.8</v>
      </c>
      <c r="V11" s="1">
        <v>252.941</v>
      </c>
      <c r="W11" s="6">
        <f t="shared" si="3"/>
        <v>4.050000000000011</v>
      </c>
      <c r="AM11" s="19">
        <v>38340</v>
      </c>
      <c r="AN11" s="60">
        <v>574.62</v>
      </c>
    </row>
    <row r="12" spans="1:40" ht="18" customHeight="1">
      <c r="A12" s="61">
        <v>2542</v>
      </c>
      <c r="B12" s="62">
        <f t="shared" si="4"/>
        <v>253.041</v>
      </c>
      <c r="C12" s="63">
        <v>232.75</v>
      </c>
      <c r="D12" s="64">
        <v>37146</v>
      </c>
      <c r="E12" s="65">
        <f t="shared" si="1"/>
        <v>252.74099999999999</v>
      </c>
      <c r="F12" s="63">
        <v>207.3</v>
      </c>
      <c r="G12" s="66">
        <v>37146</v>
      </c>
      <c r="H12" s="56">
        <f t="shared" si="0"/>
        <v>249.691</v>
      </c>
      <c r="I12" s="63">
        <v>0.9</v>
      </c>
      <c r="J12" s="64">
        <v>36985</v>
      </c>
      <c r="K12" s="65">
        <f t="shared" si="2"/>
        <v>249.691</v>
      </c>
      <c r="L12" s="63">
        <v>0.9</v>
      </c>
      <c r="M12" s="66">
        <v>36985</v>
      </c>
      <c r="N12" s="56">
        <v>496.55</v>
      </c>
      <c r="O12" s="67">
        <v>15.7</v>
      </c>
      <c r="Q12" s="6">
        <v>4.15</v>
      </c>
      <c r="R12" s="1">
        <v>3.85</v>
      </c>
      <c r="S12" s="6">
        <v>0.8</v>
      </c>
      <c r="T12" s="6">
        <v>0.8</v>
      </c>
      <c r="V12" s="1">
        <v>253.041</v>
      </c>
      <c r="W12" s="6">
        <f t="shared" si="3"/>
        <v>4.150000000000006</v>
      </c>
      <c r="AM12" s="19">
        <v>38706</v>
      </c>
      <c r="AN12" s="60">
        <v>438.4454400000001</v>
      </c>
    </row>
    <row r="13" spans="1:40" ht="18" customHeight="1">
      <c r="A13" s="61">
        <v>2543</v>
      </c>
      <c r="B13" s="62">
        <f t="shared" si="4"/>
        <v>251.59099999999998</v>
      </c>
      <c r="C13" s="63">
        <v>121.5</v>
      </c>
      <c r="D13" s="64">
        <v>37051</v>
      </c>
      <c r="E13" s="65">
        <f t="shared" si="1"/>
        <v>251.40099999999998</v>
      </c>
      <c r="F13" s="63">
        <v>103.54</v>
      </c>
      <c r="G13" s="66">
        <v>37139</v>
      </c>
      <c r="H13" s="56">
        <f t="shared" si="0"/>
        <v>249.691</v>
      </c>
      <c r="I13" s="63">
        <v>1.05</v>
      </c>
      <c r="J13" s="64">
        <v>37005</v>
      </c>
      <c r="K13" s="65">
        <f t="shared" si="2"/>
        <v>249.691</v>
      </c>
      <c r="L13" s="63">
        <v>1.05</v>
      </c>
      <c r="M13" s="66">
        <v>37005</v>
      </c>
      <c r="N13" s="56">
        <v>431.574</v>
      </c>
      <c r="O13" s="67">
        <v>13.69</v>
      </c>
      <c r="Q13" s="6">
        <v>2.7</v>
      </c>
      <c r="R13" s="1">
        <v>2.51</v>
      </c>
      <c r="S13" s="6">
        <v>0.8</v>
      </c>
      <c r="T13" s="6">
        <v>0.8</v>
      </c>
      <c r="V13" s="1">
        <v>251.59099999999998</v>
      </c>
      <c r="W13" s="6">
        <f t="shared" si="3"/>
        <v>2.6999999999999886</v>
      </c>
      <c r="AM13" s="19">
        <v>39072</v>
      </c>
      <c r="AN13" s="60">
        <v>546.5577600000001</v>
      </c>
    </row>
    <row r="14" spans="1:40" ht="18" customHeight="1">
      <c r="A14" s="61">
        <v>2544</v>
      </c>
      <c r="B14" s="62">
        <f t="shared" si="4"/>
        <v>254.891</v>
      </c>
      <c r="C14" s="63">
        <v>316</v>
      </c>
      <c r="D14" s="64">
        <v>37466</v>
      </c>
      <c r="E14" s="65">
        <f t="shared" si="1"/>
        <v>253.761</v>
      </c>
      <c r="F14" s="63">
        <v>288.75</v>
      </c>
      <c r="G14" s="66">
        <v>37466</v>
      </c>
      <c r="H14" s="56">
        <f t="shared" si="0"/>
        <v>249.671</v>
      </c>
      <c r="I14" s="63">
        <v>0.8</v>
      </c>
      <c r="J14" s="64">
        <v>37375</v>
      </c>
      <c r="K14" s="65">
        <f t="shared" si="2"/>
        <v>249.671</v>
      </c>
      <c r="L14" s="63">
        <v>0.8</v>
      </c>
      <c r="M14" s="66">
        <v>37375</v>
      </c>
      <c r="N14" s="56">
        <v>599.318</v>
      </c>
      <c r="O14" s="67">
        <v>19</v>
      </c>
      <c r="Q14" s="6">
        <v>6</v>
      </c>
      <c r="R14" s="1">
        <v>4.87</v>
      </c>
      <c r="S14" s="6">
        <v>0.78</v>
      </c>
      <c r="T14" s="6">
        <v>0.78</v>
      </c>
      <c r="V14" s="1">
        <v>254.891</v>
      </c>
      <c r="W14" s="6">
        <f t="shared" si="3"/>
        <v>6</v>
      </c>
      <c r="AM14" s="19">
        <v>39438</v>
      </c>
      <c r="AN14" s="60">
        <v>428.99</v>
      </c>
    </row>
    <row r="15" spans="1:40" ht="18" customHeight="1">
      <c r="A15" s="61">
        <v>2545</v>
      </c>
      <c r="B15" s="62">
        <f t="shared" si="4"/>
        <v>253.221</v>
      </c>
      <c r="C15" s="68">
        <v>199.74</v>
      </c>
      <c r="D15" s="64">
        <v>37786</v>
      </c>
      <c r="E15" s="65">
        <f t="shared" si="1"/>
        <v>252.271</v>
      </c>
      <c r="F15" s="68">
        <v>137.54</v>
      </c>
      <c r="G15" s="69">
        <v>37421</v>
      </c>
      <c r="H15" s="56">
        <f t="shared" si="0"/>
        <v>249.721</v>
      </c>
      <c r="I15" s="68">
        <v>1.9</v>
      </c>
      <c r="J15" s="64">
        <v>37376</v>
      </c>
      <c r="K15" s="65">
        <f t="shared" si="2"/>
        <v>249.721</v>
      </c>
      <c r="L15" s="68">
        <v>1.9</v>
      </c>
      <c r="M15" s="66">
        <v>37368</v>
      </c>
      <c r="N15" s="70">
        <v>583.017</v>
      </c>
      <c r="O15" s="71">
        <v>18.487294164900003</v>
      </c>
      <c r="Q15" s="6">
        <v>4.33</v>
      </c>
      <c r="R15" s="1">
        <v>3.38</v>
      </c>
      <c r="S15" s="6">
        <v>0.83</v>
      </c>
      <c r="T15" s="6">
        <v>0.83</v>
      </c>
      <c r="V15" s="1">
        <v>253.221</v>
      </c>
      <c r="W15" s="6">
        <f t="shared" si="3"/>
        <v>4.3300000000000125</v>
      </c>
      <c r="AM15" s="19">
        <v>39804</v>
      </c>
      <c r="AN15" s="60">
        <v>943.4</v>
      </c>
    </row>
    <row r="16" spans="1:40" ht="18" customHeight="1">
      <c r="A16" s="61">
        <v>2546</v>
      </c>
      <c r="B16" s="62">
        <f t="shared" si="4"/>
        <v>253.391</v>
      </c>
      <c r="C16" s="68">
        <v>213.6</v>
      </c>
      <c r="D16" s="72">
        <v>38606</v>
      </c>
      <c r="E16" s="65">
        <f t="shared" si="1"/>
        <v>252.12099999999998</v>
      </c>
      <c r="F16" s="68">
        <v>111.66</v>
      </c>
      <c r="G16" s="69">
        <v>38606</v>
      </c>
      <c r="H16" s="56">
        <f t="shared" si="0"/>
        <v>249.641</v>
      </c>
      <c r="I16" s="68">
        <v>1.1</v>
      </c>
      <c r="J16" s="69">
        <v>38441</v>
      </c>
      <c r="K16" s="65">
        <f t="shared" si="2"/>
        <v>249.641</v>
      </c>
      <c r="L16" s="68">
        <v>1.1</v>
      </c>
      <c r="M16" s="69">
        <v>38441</v>
      </c>
      <c r="N16" s="70">
        <v>136.512</v>
      </c>
      <c r="O16" s="71">
        <v>4.32</v>
      </c>
      <c r="Q16" s="6">
        <v>4.5</v>
      </c>
      <c r="R16" s="1">
        <v>3.23</v>
      </c>
      <c r="S16" s="6">
        <v>0.75</v>
      </c>
      <c r="T16" s="6">
        <v>0.75</v>
      </c>
      <c r="V16" s="1">
        <v>253.391</v>
      </c>
      <c r="W16" s="6">
        <f t="shared" si="3"/>
        <v>4.5</v>
      </c>
      <c r="AM16" s="19">
        <v>40170</v>
      </c>
      <c r="AN16" s="73">
        <v>325.89</v>
      </c>
    </row>
    <row r="17" spans="1:40" ht="18" customHeight="1">
      <c r="A17" s="61">
        <v>2547</v>
      </c>
      <c r="B17" s="62">
        <f t="shared" si="4"/>
        <v>253.541</v>
      </c>
      <c r="C17" s="68">
        <v>205</v>
      </c>
      <c r="D17" s="72">
        <v>38241</v>
      </c>
      <c r="E17" s="65">
        <f t="shared" si="1"/>
        <v>253.43099999999998</v>
      </c>
      <c r="F17" s="68">
        <v>198.4</v>
      </c>
      <c r="G17" s="69">
        <v>38241</v>
      </c>
      <c r="H17" s="56">
        <f t="shared" si="0"/>
        <v>249.62099999999998</v>
      </c>
      <c r="I17" s="68">
        <v>1.02</v>
      </c>
      <c r="J17" s="69">
        <v>38067</v>
      </c>
      <c r="K17" s="65">
        <f t="shared" si="2"/>
        <v>249.62099999999998</v>
      </c>
      <c r="L17" s="68">
        <v>1.02</v>
      </c>
      <c r="M17" s="69">
        <v>38067</v>
      </c>
      <c r="N17" s="70">
        <v>574.62</v>
      </c>
      <c r="O17" s="71">
        <v>18.22</v>
      </c>
      <c r="Q17" s="6">
        <v>4.65</v>
      </c>
      <c r="R17" s="1">
        <v>4.54</v>
      </c>
      <c r="S17" s="6">
        <v>0.73</v>
      </c>
      <c r="T17" s="6">
        <v>0.73</v>
      </c>
      <c r="V17" s="1">
        <v>253.541</v>
      </c>
      <c r="W17" s="6">
        <f t="shared" si="3"/>
        <v>4.650000000000006</v>
      </c>
      <c r="AM17" s="19">
        <v>40536</v>
      </c>
      <c r="AN17" s="73">
        <v>439.97</v>
      </c>
    </row>
    <row r="18" spans="1:23" ht="18" customHeight="1">
      <c r="A18" s="61">
        <v>2548</v>
      </c>
      <c r="B18" s="62">
        <f t="shared" si="4"/>
        <v>253.99099999999999</v>
      </c>
      <c r="C18" s="68">
        <v>295</v>
      </c>
      <c r="D18" s="69">
        <v>38942</v>
      </c>
      <c r="E18" s="65">
        <f t="shared" si="1"/>
        <v>253.971</v>
      </c>
      <c r="F18" s="68">
        <v>293.2</v>
      </c>
      <c r="G18" s="69">
        <v>38942</v>
      </c>
      <c r="H18" s="56">
        <f t="shared" si="0"/>
        <v>249.631</v>
      </c>
      <c r="I18" s="68">
        <v>1.4</v>
      </c>
      <c r="J18" s="69">
        <v>38856</v>
      </c>
      <c r="K18" s="65">
        <f t="shared" si="2"/>
        <v>249.631</v>
      </c>
      <c r="L18" s="68">
        <v>1.4</v>
      </c>
      <c r="M18" s="69">
        <v>38856</v>
      </c>
      <c r="N18" s="70">
        <v>438.4454400000001</v>
      </c>
      <c r="O18" s="71">
        <v>13.903013698630135</v>
      </c>
      <c r="Q18" s="6">
        <v>5.1</v>
      </c>
      <c r="R18" s="1">
        <v>5.08</v>
      </c>
      <c r="S18" s="6">
        <v>0.74</v>
      </c>
      <c r="T18" s="6">
        <v>0.74</v>
      </c>
      <c r="V18" s="1">
        <v>253.99099999999999</v>
      </c>
      <c r="W18" s="6">
        <f t="shared" si="3"/>
        <v>5.099999999999994</v>
      </c>
    </row>
    <row r="19" spans="1:23" ht="18" customHeight="1">
      <c r="A19" s="61">
        <v>2549</v>
      </c>
      <c r="B19" s="62">
        <f t="shared" si="4"/>
        <v>257.591</v>
      </c>
      <c r="C19" s="68">
        <v>651</v>
      </c>
      <c r="D19" s="69">
        <v>38950</v>
      </c>
      <c r="E19" s="65">
        <f t="shared" si="1"/>
        <v>255.331</v>
      </c>
      <c r="F19" s="68">
        <v>375.8</v>
      </c>
      <c r="G19" s="69">
        <v>38950</v>
      </c>
      <c r="H19" s="56">
        <f t="shared" si="0"/>
        <v>249.551</v>
      </c>
      <c r="I19" s="63">
        <v>0.66</v>
      </c>
      <c r="J19" s="69">
        <v>38807</v>
      </c>
      <c r="K19" s="65">
        <f t="shared" si="2"/>
        <v>249.551</v>
      </c>
      <c r="L19" s="68">
        <v>0.66</v>
      </c>
      <c r="M19" s="69">
        <v>38807</v>
      </c>
      <c r="N19" s="70">
        <v>546.5577600000001</v>
      </c>
      <c r="O19" s="71">
        <v>17.331182602272005</v>
      </c>
      <c r="Q19" s="6">
        <v>8.7</v>
      </c>
      <c r="R19" s="1">
        <v>6.44</v>
      </c>
      <c r="S19" s="6">
        <v>0.66</v>
      </c>
      <c r="T19" s="6">
        <v>0.66</v>
      </c>
      <c r="V19" s="1">
        <v>257.591</v>
      </c>
      <c r="W19" s="6">
        <f t="shared" si="3"/>
        <v>8.700000000000017</v>
      </c>
    </row>
    <row r="20" spans="1:23" ht="18" customHeight="1">
      <c r="A20" s="61">
        <v>2550</v>
      </c>
      <c r="B20" s="62">
        <f t="shared" si="4"/>
        <v>255.09099999999998</v>
      </c>
      <c r="C20" s="68">
        <v>364</v>
      </c>
      <c r="D20" s="69">
        <v>38930</v>
      </c>
      <c r="E20" s="65">
        <f t="shared" si="1"/>
        <v>253.74099999999999</v>
      </c>
      <c r="F20" s="68">
        <v>246</v>
      </c>
      <c r="G20" s="69">
        <v>38930</v>
      </c>
      <c r="H20" s="56">
        <f t="shared" si="0"/>
        <v>249.521</v>
      </c>
      <c r="I20" s="68">
        <v>0.5</v>
      </c>
      <c r="J20" s="69">
        <v>38826</v>
      </c>
      <c r="K20" s="65">
        <f t="shared" si="2"/>
        <v>249.521</v>
      </c>
      <c r="L20" s="68">
        <v>0.5</v>
      </c>
      <c r="M20" s="69">
        <v>38826</v>
      </c>
      <c r="N20" s="70">
        <v>428.99</v>
      </c>
      <c r="O20" s="71">
        <f aca="true" t="shared" si="5" ref="O20:O36">N20*0.0317097</f>
        <v>13.603144203000001</v>
      </c>
      <c r="Q20" s="6">
        <v>6.2</v>
      </c>
      <c r="R20" s="1">
        <v>4.85</v>
      </c>
      <c r="S20" s="6">
        <v>0.63</v>
      </c>
      <c r="T20" s="6">
        <v>0.63</v>
      </c>
      <c r="V20" s="1">
        <v>255.09099999999998</v>
      </c>
      <c r="W20" s="6">
        <f t="shared" si="3"/>
        <v>6.199999999999989</v>
      </c>
    </row>
    <row r="21" spans="1:23" ht="18" customHeight="1">
      <c r="A21" s="61">
        <v>2551</v>
      </c>
      <c r="B21" s="62">
        <f t="shared" si="4"/>
        <v>254.691</v>
      </c>
      <c r="C21" s="68">
        <v>334</v>
      </c>
      <c r="D21" s="69">
        <v>38918</v>
      </c>
      <c r="E21" s="65">
        <f t="shared" si="1"/>
        <v>253.911</v>
      </c>
      <c r="F21" s="68">
        <v>267.6</v>
      </c>
      <c r="G21" s="69">
        <v>38917</v>
      </c>
      <c r="H21" s="56">
        <f t="shared" si="0"/>
        <v>249.59099999999998</v>
      </c>
      <c r="I21" s="68">
        <v>2.1</v>
      </c>
      <c r="J21" s="69">
        <v>38833</v>
      </c>
      <c r="K21" s="65">
        <f t="shared" si="2"/>
        <v>249.62099999999998</v>
      </c>
      <c r="L21" s="68">
        <v>2.64</v>
      </c>
      <c r="M21" s="69">
        <v>38833</v>
      </c>
      <c r="N21" s="70">
        <v>943.4</v>
      </c>
      <c r="O21" s="71">
        <f t="shared" si="5"/>
        <v>29.91493098</v>
      </c>
      <c r="Q21" s="6">
        <v>5.8</v>
      </c>
      <c r="R21" s="1">
        <v>5.02</v>
      </c>
      <c r="S21" s="6">
        <v>0.7</v>
      </c>
      <c r="T21" s="6">
        <v>0.73</v>
      </c>
      <c r="V21" s="1">
        <v>254.691</v>
      </c>
      <c r="W21" s="6">
        <f t="shared" si="3"/>
        <v>5.800000000000011</v>
      </c>
    </row>
    <row r="22" spans="1:23" ht="18" customHeight="1">
      <c r="A22" s="61">
        <v>2552</v>
      </c>
      <c r="B22" s="62">
        <f t="shared" si="4"/>
        <v>252.051</v>
      </c>
      <c r="C22" s="68">
        <v>145.8</v>
      </c>
      <c r="D22" s="69">
        <v>38898</v>
      </c>
      <c r="E22" s="65">
        <f t="shared" si="1"/>
        <v>251.501</v>
      </c>
      <c r="F22" s="74">
        <v>102.25</v>
      </c>
      <c r="G22" s="69">
        <v>38944</v>
      </c>
      <c r="H22" s="56">
        <f>S22+$Q$4</f>
        <v>249.541</v>
      </c>
      <c r="I22" s="74">
        <v>1.25</v>
      </c>
      <c r="J22" s="69">
        <v>38801</v>
      </c>
      <c r="K22" s="65">
        <f t="shared" si="2"/>
        <v>249.541</v>
      </c>
      <c r="L22" s="74">
        <v>1.25</v>
      </c>
      <c r="M22" s="69">
        <v>38801</v>
      </c>
      <c r="N22" s="75">
        <v>325.89</v>
      </c>
      <c r="O22" s="71">
        <f t="shared" si="5"/>
        <v>10.333874133</v>
      </c>
      <c r="Q22" s="6">
        <v>3.16</v>
      </c>
      <c r="R22" s="1">
        <v>2.61</v>
      </c>
      <c r="S22" s="6">
        <v>0.65</v>
      </c>
      <c r="T22" s="6">
        <v>0.65</v>
      </c>
      <c r="V22" s="1">
        <v>252.051</v>
      </c>
      <c r="W22" s="6">
        <f t="shared" si="3"/>
        <v>3.1599999999999966</v>
      </c>
    </row>
    <row r="23" spans="1:23" ht="18" customHeight="1">
      <c r="A23" s="61">
        <v>2553</v>
      </c>
      <c r="B23" s="62">
        <f>Q23+$Q$4</f>
        <v>254.791</v>
      </c>
      <c r="C23" s="68">
        <v>354.23</v>
      </c>
      <c r="D23" s="69">
        <v>38916</v>
      </c>
      <c r="E23" s="65">
        <f t="shared" si="1"/>
        <v>252.65099999999998</v>
      </c>
      <c r="F23" s="74">
        <v>173.64</v>
      </c>
      <c r="G23" s="69">
        <v>38916</v>
      </c>
      <c r="H23" s="70">
        <v>249.488</v>
      </c>
      <c r="I23" s="74">
        <v>0.41</v>
      </c>
      <c r="J23" s="69">
        <v>40333</v>
      </c>
      <c r="K23" s="76">
        <v>249.491</v>
      </c>
      <c r="L23" s="74">
        <v>0.41</v>
      </c>
      <c r="M23" s="69">
        <v>40334</v>
      </c>
      <c r="N23" s="75">
        <v>439.97</v>
      </c>
      <c r="O23" s="71">
        <f t="shared" si="5"/>
        <v>13.951316709</v>
      </c>
      <c r="Q23" s="6">
        <v>5.9</v>
      </c>
      <c r="R23" s="1">
        <v>3.76</v>
      </c>
      <c r="S23" s="6">
        <f>H23-Q4</f>
        <v>0.5970000000000084</v>
      </c>
      <c r="T23" s="6"/>
      <c r="V23" s="1">
        <v>254.791</v>
      </c>
      <c r="W23" s="6">
        <f t="shared" si="3"/>
        <v>5.900000000000006</v>
      </c>
    </row>
    <row r="24" spans="1:23" ht="18" customHeight="1">
      <c r="A24" s="61">
        <v>2554</v>
      </c>
      <c r="B24" s="70">
        <v>254.081</v>
      </c>
      <c r="C24" s="6">
        <v>290.4</v>
      </c>
      <c r="D24" s="69">
        <v>40720</v>
      </c>
      <c r="E24" s="76">
        <v>253.412</v>
      </c>
      <c r="F24" s="68">
        <v>236.8</v>
      </c>
      <c r="G24" s="69">
        <v>40720</v>
      </c>
      <c r="H24" s="75">
        <v>249.49</v>
      </c>
      <c r="I24" s="74">
        <v>1.35</v>
      </c>
      <c r="J24" s="69">
        <v>40631</v>
      </c>
      <c r="K24" s="76">
        <v>249.491</v>
      </c>
      <c r="L24" s="74">
        <v>1.35</v>
      </c>
      <c r="M24" s="69">
        <v>40631</v>
      </c>
      <c r="N24" s="75">
        <v>790.72</v>
      </c>
      <c r="O24" s="71">
        <f t="shared" si="5"/>
        <v>25.073493984000002</v>
      </c>
      <c r="Q24" s="6">
        <v>5.19</v>
      </c>
      <c r="S24" s="6">
        <f aca="true" t="shared" si="6" ref="S24:S36">H24-$Q$4</f>
        <v>0.599000000000018</v>
      </c>
      <c r="V24" s="1">
        <v>254.081</v>
      </c>
      <c r="W24" s="6">
        <f t="shared" si="3"/>
        <v>5.189999999999998</v>
      </c>
    </row>
    <row r="25" spans="1:23" ht="18" customHeight="1">
      <c r="A25" s="61">
        <v>2555</v>
      </c>
      <c r="B25" s="70">
        <v>251.711</v>
      </c>
      <c r="C25" s="68">
        <v>110.84</v>
      </c>
      <c r="D25" s="69">
        <v>41154</v>
      </c>
      <c r="E25" s="76">
        <v>251.24</v>
      </c>
      <c r="F25" s="74">
        <v>85.46</v>
      </c>
      <c r="G25" s="69">
        <v>41133</v>
      </c>
      <c r="H25" s="70">
        <v>249.441</v>
      </c>
      <c r="I25" s="68">
        <v>1.5</v>
      </c>
      <c r="J25" s="69">
        <v>40993</v>
      </c>
      <c r="K25" s="76">
        <v>249.441</v>
      </c>
      <c r="L25" s="68">
        <v>1.5</v>
      </c>
      <c r="M25" s="69">
        <v>40993</v>
      </c>
      <c r="N25" s="75">
        <v>275.87</v>
      </c>
      <c r="O25" s="71">
        <f t="shared" si="5"/>
        <v>8.747754939</v>
      </c>
      <c r="Q25" s="6">
        <v>2.82</v>
      </c>
      <c r="S25" s="6">
        <f t="shared" si="6"/>
        <v>0.5500000000000114</v>
      </c>
      <c r="V25" s="1">
        <v>251.711</v>
      </c>
      <c r="W25" s="6">
        <f>V25-$Q$4</f>
        <v>2.8200000000000216</v>
      </c>
    </row>
    <row r="26" spans="1:23" ht="18" customHeight="1">
      <c r="A26" s="61">
        <v>2556</v>
      </c>
      <c r="B26" s="75">
        <v>255.41</v>
      </c>
      <c r="C26" s="68">
        <v>408.08</v>
      </c>
      <c r="D26" s="69">
        <v>41484</v>
      </c>
      <c r="E26" s="77">
        <v>253.98</v>
      </c>
      <c r="F26" s="74">
        <v>286.44</v>
      </c>
      <c r="G26" s="69">
        <v>41484</v>
      </c>
      <c r="H26" s="70">
        <v>249.4</v>
      </c>
      <c r="I26" s="68">
        <v>1</v>
      </c>
      <c r="J26" s="69">
        <v>41352</v>
      </c>
      <c r="K26" s="76">
        <v>249.4</v>
      </c>
      <c r="L26" s="68">
        <v>1</v>
      </c>
      <c r="M26" s="69">
        <v>41352</v>
      </c>
      <c r="N26" s="75">
        <v>378.64</v>
      </c>
      <c r="O26" s="71">
        <f t="shared" si="5"/>
        <v>12.006560808</v>
      </c>
      <c r="Q26" s="6">
        <v>6.52</v>
      </c>
      <c r="S26" s="6">
        <f t="shared" si="6"/>
        <v>0.5090000000000146</v>
      </c>
      <c r="V26" s="6">
        <v>255.41</v>
      </c>
      <c r="W26" s="6">
        <f>V26-$Q$4</f>
        <v>6.5190000000000055</v>
      </c>
    </row>
    <row r="27" spans="1:22" ht="18" customHeight="1">
      <c r="A27" s="61">
        <v>2557</v>
      </c>
      <c r="B27" s="70">
        <v>254.091</v>
      </c>
      <c r="C27" s="68">
        <v>262.3</v>
      </c>
      <c r="D27" s="69">
        <v>41869</v>
      </c>
      <c r="E27" s="76">
        <v>252.49</v>
      </c>
      <c r="F27" s="68">
        <v>155.4</v>
      </c>
      <c r="G27" s="69">
        <v>41869</v>
      </c>
      <c r="H27" s="70">
        <v>249.411</v>
      </c>
      <c r="I27" s="68">
        <v>1.2</v>
      </c>
      <c r="J27" s="69">
        <v>41753</v>
      </c>
      <c r="K27" s="76">
        <v>249.411</v>
      </c>
      <c r="L27" s="68">
        <v>1.2</v>
      </c>
      <c r="M27" s="69">
        <v>41753</v>
      </c>
      <c r="N27" s="75">
        <v>363.84</v>
      </c>
      <c r="O27" s="71">
        <f t="shared" si="5"/>
        <v>11.537257248</v>
      </c>
      <c r="Q27" s="6">
        <f>B27-Q4</f>
        <v>5.200000000000017</v>
      </c>
      <c r="S27" s="6">
        <f t="shared" si="6"/>
        <v>0.5200000000000102</v>
      </c>
      <c r="V27" s="6"/>
    </row>
    <row r="28" spans="1:19" ht="18" customHeight="1">
      <c r="A28" s="61">
        <v>2558</v>
      </c>
      <c r="B28" s="70">
        <v>251.541</v>
      </c>
      <c r="C28" s="68">
        <v>121.2</v>
      </c>
      <c r="D28" s="69">
        <v>42232</v>
      </c>
      <c r="E28" s="76">
        <v>250.995</v>
      </c>
      <c r="F28" s="68">
        <v>78.3</v>
      </c>
      <c r="G28" s="69">
        <v>42220</v>
      </c>
      <c r="H28" s="75">
        <v>249.35</v>
      </c>
      <c r="I28" s="68">
        <v>0.8</v>
      </c>
      <c r="J28" s="69">
        <v>42089</v>
      </c>
      <c r="K28" s="77">
        <v>249.35</v>
      </c>
      <c r="L28" s="68">
        <v>0.8</v>
      </c>
      <c r="M28" s="69">
        <v>42089</v>
      </c>
      <c r="N28" s="75">
        <v>241.29</v>
      </c>
      <c r="O28" s="71">
        <f t="shared" si="5"/>
        <v>7.651233513</v>
      </c>
      <c r="Q28" s="6">
        <f>B28-Q4</f>
        <v>2.6500000000000057</v>
      </c>
      <c r="S28" s="6">
        <f t="shared" si="6"/>
        <v>0.4590000000000032</v>
      </c>
    </row>
    <row r="29" spans="1:19" ht="18" customHeight="1">
      <c r="A29" s="61">
        <v>2559</v>
      </c>
      <c r="B29" s="70">
        <v>252.871</v>
      </c>
      <c r="C29" s="68">
        <v>144.22</v>
      </c>
      <c r="D29" s="69">
        <v>42625</v>
      </c>
      <c r="E29" s="76">
        <v>251.981</v>
      </c>
      <c r="F29" s="74">
        <v>104.65</v>
      </c>
      <c r="G29" s="69">
        <v>42625</v>
      </c>
      <c r="H29" s="70">
        <v>249.381</v>
      </c>
      <c r="I29" s="74">
        <v>0.32</v>
      </c>
      <c r="J29" s="69">
        <v>42467</v>
      </c>
      <c r="K29" s="76">
        <v>249.381</v>
      </c>
      <c r="L29" s="74">
        <v>0.32</v>
      </c>
      <c r="M29" s="69">
        <v>42468</v>
      </c>
      <c r="N29" s="75">
        <v>363.36</v>
      </c>
      <c r="O29" s="71">
        <f t="shared" si="5"/>
        <v>11.522036592000001</v>
      </c>
      <c r="Q29" s="6">
        <f>B29-Q4</f>
        <v>3.980000000000018</v>
      </c>
      <c r="S29" s="6">
        <f t="shared" si="6"/>
        <v>0.4900000000000091</v>
      </c>
    </row>
    <row r="30" spans="1:19" ht="18" customHeight="1">
      <c r="A30" s="61">
        <v>2560</v>
      </c>
      <c r="B30" s="75">
        <v>253.091</v>
      </c>
      <c r="C30" s="68">
        <v>170.32</v>
      </c>
      <c r="D30" s="69">
        <v>42962</v>
      </c>
      <c r="E30" s="77">
        <v>251.46</v>
      </c>
      <c r="F30" s="74">
        <v>86.14</v>
      </c>
      <c r="G30" s="69">
        <v>42989</v>
      </c>
      <c r="H30" s="75">
        <v>249.451</v>
      </c>
      <c r="I30" s="68">
        <v>1.4</v>
      </c>
      <c r="J30" s="69">
        <v>43162</v>
      </c>
      <c r="K30" s="77">
        <v>249.451</v>
      </c>
      <c r="L30" s="68">
        <v>1.4</v>
      </c>
      <c r="M30" s="69">
        <v>43162</v>
      </c>
      <c r="N30" s="75">
        <v>386.94</v>
      </c>
      <c r="O30" s="71">
        <f t="shared" si="5"/>
        <v>12.269751318</v>
      </c>
      <c r="Q30" s="6">
        <f aca="true" t="shared" si="7" ref="Q30:Q36">B30-$Q$4</f>
        <v>4.200000000000017</v>
      </c>
      <c r="S30" s="1">
        <f t="shared" si="6"/>
        <v>0.5600000000000023</v>
      </c>
    </row>
    <row r="31" spans="1:19" ht="18" customHeight="1">
      <c r="A31" s="61">
        <v>2561</v>
      </c>
      <c r="B31" s="75">
        <v>254.15</v>
      </c>
      <c r="C31" s="68">
        <v>254</v>
      </c>
      <c r="D31" s="69">
        <v>43347</v>
      </c>
      <c r="E31" s="77">
        <v>252.66</v>
      </c>
      <c r="F31" s="74">
        <v>167.08</v>
      </c>
      <c r="G31" s="69">
        <v>43309</v>
      </c>
      <c r="H31" s="75">
        <v>249.421</v>
      </c>
      <c r="I31" s="74">
        <v>2.74</v>
      </c>
      <c r="J31" s="69">
        <v>241881</v>
      </c>
      <c r="K31" s="77">
        <v>249.421</v>
      </c>
      <c r="L31" s="74">
        <v>2.74</v>
      </c>
      <c r="M31" s="69">
        <v>241882</v>
      </c>
      <c r="N31" s="75">
        <v>577.87</v>
      </c>
      <c r="O31" s="71">
        <f t="shared" si="5"/>
        <v>18.324084339</v>
      </c>
      <c r="Q31" s="6">
        <f t="shared" si="7"/>
        <v>5.2590000000000146</v>
      </c>
      <c r="S31" s="1">
        <f t="shared" si="6"/>
        <v>0.5300000000000011</v>
      </c>
    </row>
    <row r="32" spans="1:19" ht="18" customHeight="1">
      <c r="A32" s="61">
        <v>2562</v>
      </c>
      <c r="B32" s="75">
        <v>251.71</v>
      </c>
      <c r="C32" s="68">
        <v>109.56</v>
      </c>
      <c r="D32" s="69">
        <v>43698</v>
      </c>
      <c r="E32" s="77">
        <v>251.031</v>
      </c>
      <c r="F32" s="74">
        <v>67.27</v>
      </c>
      <c r="G32" s="69">
        <v>43698</v>
      </c>
      <c r="H32" s="75">
        <v>249.33</v>
      </c>
      <c r="I32" s="74">
        <v>0.42</v>
      </c>
      <c r="J32" s="69">
        <v>241936</v>
      </c>
      <c r="K32" s="77">
        <v>249.34</v>
      </c>
      <c r="L32" s="74">
        <v>0.56</v>
      </c>
      <c r="M32" s="69">
        <v>241936</v>
      </c>
      <c r="N32" s="75">
        <v>128.31</v>
      </c>
      <c r="O32" s="71">
        <f t="shared" si="5"/>
        <v>4.068671607</v>
      </c>
      <c r="Q32" s="6">
        <f t="shared" si="7"/>
        <v>2.819000000000017</v>
      </c>
      <c r="S32" s="6">
        <f t="shared" si="6"/>
        <v>0.4390000000000214</v>
      </c>
    </row>
    <row r="33" spans="1:19" ht="18" customHeight="1">
      <c r="A33" s="61">
        <v>2563</v>
      </c>
      <c r="B33" s="75">
        <v>254.231</v>
      </c>
      <c r="C33" s="68">
        <v>283.82</v>
      </c>
      <c r="D33" s="69">
        <v>44050</v>
      </c>
      <c r="E33" s="76">
        <v>252.198</v>
      </c>
      <c r="F33" s="68">
        <v>135.2</v>
      </c>
      <c r="G33" s="69">
        <v>44050</v>
      </c>
      <c r="H33" s="75">
        <v>249.291</v>
      </c>
      <c r="I33" s="68">
        <v>0.9</v>
      </c>
      <c r="J33" s="69">
        <v>242320</v>
      </c>
      <c r="K33" s="76">
        <v>249.3</v>
      </c>
      <c r="L33" s="68">
        <v>1</v>
      </c>
      <c r="M33" s="69">
        <v>242320</v>
      </c>
      <c r="N33" s="75">
        <v>231.88</v>
      </c>
      <c r="O33" s="71">
        <f t="shared" si="5"/>
        <v>7.352845236</v>
      </c>
      <c r="Q33" s="6">
        <f t="shared" si="7"/>
        <v>5.340000000000003</v>
      </c>
      <c r="S33" s="6">
        <f t="shared" si="6"/>
        <v>0.4000000000000057</v>
      </c>
    </row>
    <row r="34" spans="1:19" ht="18" customHeight="1">
      <c r="A34" s="61">
        <v>2564</v>
      </c>
      <c r="B34" s="75">
        <v>252.31</v>
      </c>
      <c r="C34" s="68">
        <v>126.66</v>
      </c>
      <c r="D34" s="69">
        <v>44361</v>
      </c>
      <c r="E34" s="76">
        <v>251.35</v>
      </c>
      <c r="F34" s="68">
        <v>75.85</v>
      </c>
      <c r="G34" s="69">
        <v>44411</v>
      </c>
      <c r="H34" s="75">
        <v>249.31</v>
      </c>
      <c r="I34" s="68">
        <v>1.14</v>
      </c>
      <c r="J34" s="69">
        <v>242615</v>
      </c>
      <c r="K34" s="76">
        <v>249.318</v>
      </c>
      <c r="L34" s="68">
        <v>1.28</v>
      </c>
      <c r="M34" s="69">
        <v>242615</v>
      </c>
      <c r="N34" s="75">
        <v>214.39</v>
      </c>
      <c r="O34" s="71">
        <f t="shared" si="5"/>
        <v>6.7982425829999995</v>
      </c>
      <c r="Q34" s="6">
        <f t="shared" si="7"/>
        <v>3.419000000000011</v>
      </c>
      <c r="S34" s="6">
        <f t="shared" si="6"/>
        <v>0.41900000000001114</v>
      </c>
    </row>
    <row r="35" spans="1:19" ht="18" customHeight="1">
      <c r="A35" s="61">
        <v>2565</v>
      </c>
      <c r="B35" s="75">
        <v>253.91</v>
      </c>
      <c r="C35" s="68">
        <v>217.1</v>
      </c>
      <c r="D35" s="69">
        <v>44785</v>
      </c>
      <c r="E35" s="76">
        <v>252.949</v>
      </c>
      <c r="F35" s="68">
        <v>161.67</v>
      </c>
      <c r="G35" s="69">
        <v>44785</v>
      </c>
      <c r="H35" s="75">
        <v>249.33</v>
      </c>
      <c r="I35" s="68">
        <v>1.36</v>
      </c>
      <c r="J35" s="69">
        <v>242996</v>
      </c>
      <c r="K35" s="76">
        <v>249.345</v>
      </c>
      <c r="L35" s="68">
        <v>1.6</v>
      </c>
      <c r="M35" s="69">
        <v>242995</v>
      </c>
      <c r="N35" s="75">
        <v>463.93</v>
      </c>
      <c r="O35" s="71">
        <f t="shared" si="5"/>
        <v>14.711081121000001</v>
      </c>
      <c r="Q35" s="6">
        <f t="shared" si="7"/>
        <v>5.0190000000000055</v>
      </c>
      <c r="S35" s="6">
        <f t="shared" si="6"/>
        <v>0.4390000000000214</v>
      </c>
    </row>
    <row r="36" spans="1:19" ht="18" customHeight="1">
      <c r="A36" s="61">
        <v>2566</v>
      </c>
      <c r="B36" s="75">
        <v>252.751</v>
      </c>
      <c r="C36" s="68">
        <v>146.53</v>
      </c>
      <c r="D36" s="69">
        <v>45137</v>
      </c>
      <c r="E36" s="76">
        <v>251.964</v>
      </c>
      <c r="F36" s="68">
        <v>105.5</v>
      </c>
      <c r="G36" s="69">
        <v>45147</v>
      </c>
      <c r="H36" s="75">
        <v>249.351</v>
      </c>
      <c r="I36" s="68">
        <v>1.55</v>
      </c>
      <c r="J36" s="69">
        <v>243358</v>
      </c>
      <c r="K36" s="76">
        <v>249.351</v>
      </c>
      <c r="L36" s="68">
        <v>1.55</v>
      </c>
      <c r="M36" s="69">
        <v>243357</v>
      </c>
      <c r="N36" s="75">
        <v>256.51</v>
      </c>
      <c r="O36" s="71">
        <f t="shared" si="5"/>
        <v>8.133855147</v>
      </c>
      <c r="Q36" s="6">
        <f t="shared" si="7"/>
        <v>3.8600000000000136</v>
      </c>
      <c r="S36" s="6">
        <f t="shared" si="6"/>
        <v>0.46000000000000796</v>
      </c>
    </row>
    <row r="37" spans="1:19" ht="18" customHeight="1">
      <c r="A37" s="61"/>
      <c r="B37" s="75"/>
      <c r="C37" s="68"/>
      <c r="D37" s="72"/>
      <c r="E37" s="77"/>
      <c r="F37" s="74"/>
      <c r="G37" s="69"/>
      <c r="H37" s="75"/>
      <c r="I37" s="74"/>
      <c r="J37" s="72"/>
      <c r="K37" s="77"/>
      <c r="L37" s="74"/>
      <c r="M37" s="69"/>
      <c r="N37" s="75"/>
      <c r="O37" s="71"/>
      <c r="Q37" s="6"/>
      <c r="S37" s="6"/>
    </row>
    <row r="38" spans="1:15" ht="18" customHeight="1">
      <c r="A38" s="61"/>
      <c r="B38" s="75"/>
      <c r="C38" s="68"/>
      <c r="D38" s="72"/>
      <c r="E38" s="77"/>
      <c r="F38" s="74"/>
      <c r="G38" s="69"/>
      <c r="H38" s="75"/>
      <c r="I38" s="74"/>
      <c r="J38" s="72"/>
      <c r="K38" s="77"/>
      <c r="L38" s="74"/>
      <c r="M38" s="69"/>
      <c r="N38" s="75"/>
      <c r="O38" s="78"/>
    </row>
    <row r="39" spans="1:15" ht="18" customHeight="1">
      <c r="A39" s="105" t="s">
        <v>28</v>
      </c>
      <c r="B39" s="56">
        <f>MAX(B9:B38)</f>
        <v>258.621</v>
      </c>
      <c r="C39" s="63">
        <f>MAX(C9:C38)</f>
        <v>1486.4</v>
      </c>
      <c r="D39" s="66">
        <v>233590</v>
      </c>
      <c r="E39" s="65">
        <f>MAX(E9:E38)</f>
        <v>255.521</v>
      </c>
      <c r="F39" s="63">
        <f>MAX(F9:F38)</f>
        <v>714.6</v>
      </c>
      <c r="G39" s="66">
        <v>233590</v>
      </c>
      <c r="H39" s="56">
        <f>MAX(H9:H38)</f>
        <v>249.721</v>
      </c>
      <c r="I39" s="63">
        <f>MAX(I9:I38)</f>
        <v>2.74</v>
      </c>
      <c r="J39" s="69">
        <v>237890</v>
      </c>
      <c r="K39" s="65">
        <f>MAX(K9:K38)</f>
        <v>249.721</v>
      </c>
      <c r="L39" s="63">
        <f>MAX(L9:L38)</f>
        <v>2.74</v>
      </c>
      <c r="M39" s="69">
        <v>237890</v>
      </c>
      <c r="N39" s="56">
        <f>MAX(N9:N38)</f>
        <v>943.4</v>
      </c>
      <c r="O39" s="67">
        <f>MAX(O9:O38)</f>
        <v>29.91493098</v>
      </c>
    </row>
    <row r="40" spans="1:15" ht="18" customHeight="1">
      <c r="A40" s="105" t="s">
        <v>13</v>
      </c>
      <c r="B40" s="56">
        <f>AVERAGE(B9:B38)</f>
        <v>253.7604642857143</v>
      </c>
      <c r="C40" s="63">
        <f>AVERAGE(C9:C38)</f>
        <v>294.16428571428577</v>
      </c>
      <c r="D40" s="64"/>
      <c r="E40" s="65">
        <f>AVERAGE(E9:E38)</f>
        <v>252.72696428571425</v>
      </c>
      <c r="F40" s="63">
        <f>AVERAGE(F9:F38)</f>
        <v>197.7692857142857</v>
      </c>
      <c r="G40" s="66"/>
      <c r="H40" s="56">
        <f>AVERAGE(H9:H38)</f>
        <v>249.50853571428573</v>
      </c>
      <c r="I40" s="63">
        <f>AVERAGE(I9:I38)</f>
        <v>1.1828571428571428</v>
      </c>
      <c r="J40" s="64"/>
      <c r="K40" s="65">
        <f>AVERAGE(K9:K38)</f>
        <v>249.51125000000005</v>
      </c>
      <c r="L40" s="63">
        <f>AVERAGE(L9:L38)</f>
        <v>1.224285714285714</v>
      </c>
      <c r="M40" s="66"/>
      <c r="N40" s="56">
        <f>AVERAGE(N9:N38)</f>
        <v>430.6311142857144</v>
      </c>
      <c r="O40" s="67">
        <f>AVERAGE(O9:O38)</f>
        <v>13.650415175921507</v>
      </c>
    </row>
    <row r="41" spans="1:15" ht="18" customHeight="1">
      <c r="A41" s="105" t="s">
        <v>4</v>
      </c>
      <c r="B41" s="20">
        <f>MIN(B9:B38)</f>
        <v>251.541</v>
      </c>
      <c r="C41" s="112">
        <f>MIN(C9:C38)</f>
        <v>109.56</v>
      </c>
      <c r="D41" s="69">
        <v>239480</v>
      </c>
      <c r="E41" s="111">
        <f>MIN(E9:E38)</f>
        <v>250.995</v>
      </c>
      <c r="F41" s="106">
        <f>MIN(F9:F38)</f>
        <v>67.27</v>
      </c>
      <c r="G41" s="69">
        <v>240547</v>
      </c>
      <c r="H41" s="20">
        <f>MIN(H9:H38)</f>
        <v>249.291</v>
      </c>
      <c r="I41" s="106">
        <f>MIN(I9:I38)</f>
        <v>0.32</v>
      </c>
      <c r="J41" s="69">
        <v>240793</v>
      </c>
      <c r="K41" s="111">
        <f>MIN(K9:K38)</f>
        <v>249.3</v>
      </c>
      <c r="L41" s="106">
        <f>MIN(L9:L38)</f>
        <v>0.32</v>
      </c>
      <c r="M41" s="69">
        <v>240794</v>
      </c>
      <c r="N41" s="20">
        <f>MIN(N9:N38)</f>
        <v>128.31</v>
      </c>
      <c r="O41" s="67">
        <f>MIN(O9:O38)</f>
        <v>4.068671607</v>
      </c>
    </row>
    <row r="42" spans="1:15" ht="22.5" customHeight="1">
      <c r="A42" s="108" t="s">
        <v>26</v>
      </c>
      <c r="B42" s="107"/>
      <c r="D42" s="109"/>
      <c r="E42" s="107"/>
      <c r="F42" s="107"/>
      <c r="G42" s="110"/>
      <c r="H42" s="107"/>
      <c r="I42" s="107"/>
      <c r="J42" s="110"/>
      <c r="K42" s="107"/>
      <c r="L42" s="107"/>
      <c r="M42" s="110"/>
      <c r="N42" s="107"/>
      <c r="O42" s="107"/>
    </row>
    <row r="43" spans="2:12" ht="21" customHeight="1">
      <c r="B43" s="1"/>
      <c r="C43" s="1"/>
      <c r="F43" s="1"/>
      <c r="H43" s="1"/>
      <c r="I43" s="1"/>
      <c r="K43" s="1"/>
      <c r="L43" s="1"/>
    </row>
    <row r="44" spans="2:12" ht="18.75">
      <c r="B44" s="1"/>
      <c r="C44" s="1"/>
      <c r="F44" s="1"/>
      <c r="H44" s="1"/>
      <c r="I44" s="1"/>
      <c r="K44" s="1"/>
      <c r="L44" s="1"/>
    </row>
  </sheetData>
  <sheetProtection/>
  <printOptions/>
  <pageMargins left="0.13" right="0.1" top="0.8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1"/>
  <sheetViews>
    <sheetView zoomScalePageLayoutView="0" workbookViewId="0" topLeftCell="A43">
      <selection activeCell="AF45" sqref="AF45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33203125" style="1" customWidth="1"/>
    <col min="26" max="26" width="11" style="1" customWidth="1"/>
    <col min="27" max="27" width="7.66015625" style="1" customWidth="1"/>
    <col min="28" max="28" width="11" style="1" customWidth="1"/>
    <col min="29" max="29" width="7.66015625" style="1" customWidth="1"/>
    <col min="30" max="16384" width="9.33203125" style="1" customWidth="1"/>
  </cols>
  <sheetData>
    <row r="2" spans="28:29" ht="18.75">
      <c r="AB2" s="79">
        <v>248.891</v>
      </c>
      <c r="AC2" s="5" t="s">
        <v>20</v>
      </c>
    </row>
    <row r="3" spans="24:28" ht="18.75">
      <c r="X3" s="120" t="s">
        <v>16</v>
      </c>
      <c r="Y3" s="93" t="s">
        <v>17</v>
      </c>
      <c r="Z3" s="94" t="s">
        <v>21</v>
      </c>
      <c r="AA3" s="93" t="s">
        <v>19</v>
      </c>
      <c r="AB3" s="94" t="s">
        <v>23</v>
      </c>
    </row>
    <row r="4" spans="24:28" ht="18.75">
      <c r="X4" s="121"/>
      <c r="Y4" s="95" t="s">
        <v>18</v>
      </c>
      <c r="Z4" s="96" t="s">
        <v>22</v>
      </c>
      <c r="AA4" s="95" t="s">
        <v>18</v>
      </c>
      <c r="AB4" s="96" t="s">
        <v>22</v>
      </c>
    </row>
    <row r="5" spans="24:29" ht="18.75">
      <c r="X5" s="97">
        <v>2539</v>
      </c>
      <c r="Y5" s="113">
        <v>9.73</v>
      </c>
      <c r="Z5" s="114">
        <v>1486.4</v>
      </c>
      <c r="AA5" s="98"/>
      <c r="AB5" s="99"/>
      <c r="AC5" s="82"/>
    </row>
    <row r="6" spans="24:29" ht="18.75">
      <c r="X6" s="97">
        <v>2540</v>
      </c>
      <c r="Y6" s="113">
        <v>5.1</v>
      </c>
      <c r="Z6" s="115">
        <v>412.5</v>
      </c>
      <c r="AA6" s="85"/>
      <c r="AB6" s="100"/>
      <c r="AC6" s="82"/>
    </row>
    <row r="7" spans="24:29" ht="18.75">
      <c r="X7" s="97">
        <v>2541</v>
      </c>
      <c r="Y7" s="113">
        <v>4.05</v>
      </c>
      <c r="Z7" s="115">
        <v>260.05</v>
      </c>
      <c r="AA7" s="85"/>
      <c r="AB7" s="86"/>
      <c r="AC7" s="82"/>
    </row>
    <row r="8" spans="24:29" ht="18.75">
      <c r="X8" s="97">
        <v>2542</v>
      </c>
      <c r="Y8" s="113">
        <v>4.15</v>
      </c>
      <c r="Z8" s="115">
        <v>232.75</v>
      </c>
      <c r="AA8" s="85"/>
      <c r="AB8" s="86"/>
      <c r="AC8" s="82"/>
    </row>
    <row r="9" spans="24:29" ht="18.75">
      <c r="X9" s="97">
        <v>2543</v>
      </c>
      <c r="Y9" s="113">
        <v>2.7</v>
      </c>
      <c r="Z9" s="115">
        <v>121.5</v>
      </c>
      <c r="AA9" s="85"/>
      <c r="AB9" s="86"/>
      <c r="AC9" s="82"/>
    </row>
    <row r="10" spans="24:29" ht="18.75">
      <c r="X10" s="97">
        <v>2544</v>
      </c>
      <c r="Y10" s="113">
        <v>6</v>
      </c>
      <c r="Z10" s="115">
        <v>316</v>
      </c>
      <c r="AA10" s="85"/>
      <c r="AB10" s="86"/>
      <c r="AC10" s="82"/>
    </row>
    <row r="11" spans="24:29" ht="18.75">
      <c r="X11" s="97">
        <v>2545</v>
      </c>
      <c r="Y11" s="113">
        <v>4.33</v>
      </c>
      <c r="Z11" s="115">
        <v>199.74</v>
      </c>
      <c r="AA11" s="85"/>
      <c r="AB11" s="86"/>
      <c r="AC11" s="82"/>
    </row>
    <row r="12" spans="24:29" ht="18.75">
      <c r="X12" s="97">
        <v>2546</v>
      </c>
      <c r="Y12" s="113">
        <v>4.5</v>
      </c>
      <c r="Z12" s="115">
        <v>213.6</v>
      </c>
      <c r="AA12" s="85"/>
      <c r="AB12" s="86"/>
      <c r="AC12" s="82"/>
    </row>
    <row r="13" spans="24:29" ht="18.75">
      <c r="X13" s="97">
        <v>2547</v>
      </c>
      <c r="Y13" s="113">
        <v>4.65</v>
      </c>
      <c r="Z13" s="115">
        <v>205</v>
      </c>
      <c r="AA13" s="85"/>
      <c r="AB13" s="86"/>
      <c r="AC13" s="82"/>
    </row>
    <row r="14" spans="24:29" ht="18.75">
      <c r="X14" s="97">
        <v>2548</v>
      </c>
      <c r="Y14" s="113">
        <v>5.1</v>
      </c>
      <c r="Z14" s="115">
        <v>295</v>
      </c>
      <c r="AA14" s="85"/>
      <c r="AB14" s="86"/>
      <c r="AC14" s="82"/>
    </row>
    <row r="15" spans="24:29" ht="18.75">
      <c r="X15" s="97">
        <v>2549</v>
      </c>
      <c r="Y15" s="113">
        <v>8.7</v>
      </c>
      <c r="Z15" s="115">
        <v>651</v>
      </c>
      <c r="AA15" s="85"/>
      <c r="AB15" s="86"/>
      <c r="AC15" s="82"/>
    </row>
    <row r="16" spans="24:29" ht="18.75">
      <c r="X16" s="97">
        <v>2550</v>
      </c>
      <c r="Y16" s="113">
        <v>6.2</v>
      </c>
      <c r="Z16" s="115">
        <v>364</v>
      </c>
      <c r="AA16" s="85"/>
      <c r="AB16" s="86"/>
      <c r="AC16" s="82"/>
    </row>
    <row r="17" spans="24:29" ht="18.75">
      <c r="X17" s="97">
        <v>2551</v>
      </c>
      <c r="Y17" s="113">
        <v>5.8</v>
      </c>
      <c r="Z17" s="115">
        <v>334</v>
      </c>
      <c r="AA17" s="85"/>
      <c r="AB17" s="86"/>
      <c r="AC17" s="82"/>
    </row>
    <row r="18" spans="24:29" ht="18.75">
      <c r="X18" s="97">
        <v>2552</v>
      </c>
      <c r="Y18" s="113">
        <v>3.16</v>
      </c>
      <c r="Z18" s="115">
        <v>145.8</v>
      </c>
      <c r="AA18" s="85"/>
      <c r="AB18" s="86"/>
      <c r="AC18" s="82"/>
    </row>
    <row r="19" spans="24:29" ht="18.75">
      <c r="X19" s="101">
        <v>2553</v>
      </c>
      <c r="Y19" s="116">
        <v>5.9</v>
      </c>
      <c r="Z19" s="117">
        <v>354.23</v>
      </c>
      <c r="AA19" s="85"/>
      <c r="AB19" s="86"/>
      <c r="AC19" s="82"/>
    </row>
    <row r="20" spans="24:29" ht="18.75">
      <c r="X20" s="97">
        <v>2554</v>
      </c>
      <c r="Y20" s="113">
        <v>5.19</v>
      </c>
      <c r="Z20" s="115">
        <v>290.4</v>
      </c>
      <c r="AA20" s="85"/>
      <c r="AB20" s="86"/>
      <c r="AC20" s="82"/>
    </row>
    <row r="21" spans="24:29" ht="18.75">
      <c r="X21" s="101">
        <v>2555</v>
      </c>
      <c r="Y21" s="118">
        <v>2.82</v>
      </c>
      <c r="Z21" s="119">
        <v>110.84</v>
      </c>
      <c r="AA21" s="85"/>
      <c r="AB21" s="86"/>
      <c r="AC21" s="82"/>
    </row>
    <row r="22" spans="24:29" ht="18.75">
      <c r="X22" s="97">
        <v>2556</v>
      </c>
      <c r="Y22" s="118">
        <v>6.52</v>
      </c>
      <c r="Z22" s="119">
        <v>408.08</v>
      </c>
      <c r="AA22" s="85"/>
      <c r="AB22" s="86"/>
      <c r="AC22" s="82"/>
    </row>
    <row r="23" spans="24:29" ht="18.75">
      <c r="X23" s="101">
        <v>2557</v>
      </c>
      <c r="Y23" s="113">
        <v>5.2</v>
      </c>
      <c r="Z23" s="115">
        <v>262.3</v>
      </c>
      <c r="AA23" s="85"/>
      <c r="AB23" s="86"/>
      <c r="AC23" s="82"/>
    </row>
    <row r="24" spans="24:29" ht="18.75">
      <c r="X24" s="97">
        <v>2558</v>
      </c>
      <c r="Y24" s="118">
        <v>2.65</v>
      </c>
      <c r="Z24" s="115">
        <v>121.2</v>
      </c>
      <c r="AA24" s="85"/>
      <c r="AB24" s="86"/>
      <c r="AC24" s="82"/>
    </row>
    <row r="25" spans="24:29" ht="18.75">
      <c r="X25" s="101">
        <v>2559</v>
      </c>
      <c r="Y25" s="118">
        <v>3.98</v>
      </c>
      <c r="Z25" s="119">
        <v>144.22</v>
      </c>
      <c r="AA25" s="85"/>
      <c r="AB25" s="86"/>
      <c r="AC25" s="82"/>
    </row>
    <row r="26" spans="24:29" ht="18.75">
      <c r="X26" s="97">
        <v>2560</v>
      </c>
      <c r="Y26" s="113">
        <v>4.2</v>
      </c>
      <c r="Z26" s="119">
        <v>170.32</v>
      </c>
      <c r="AA26" s="85"/>
      <c r="AB26" s="86"/>
      <c r="AC26" s="82"/>
    </row>
    <row r="27" spans="24:29" ht="18.75">
      <c r="X27" s="101">
        <v>2561</v>
      </c>
      <c r="Y27" s="118">
        <v>5.26</v>
      </c>
      <c r="Z27" s="115">
        <v>254</v>
      </c>
      <c r="AA27" s="85"/>
      <c r="AB27" s="86"/>
      <c r="AC27" s="82"/>
    </row>
    <row r="28" spans="24:29" ht="18.75">
      <c r="X28" s="97">
        <v>2562</v>
      </c>
      <c r="Y28" s="118">
        <v>2.82</v>
      </c>
      <c r="Z28" s="119">
        <v>109.56</v>
      </c>
      <c r="AA28" s="85"/>
      <c r="AB28" s="86"/>
      <c r="AC28" s="82"/>
    </row>
    <row r="29" spans="24:29" ht="18.75">
      <c r="X29" s="101">
        <v>2563</v>
      </c>
      <c r="Y29" s="118">
        <v>5.34</v>
      </c>
      <c r="Z29" s="119">
        <v>283.82</v>
      </c>
      <c r="AA29" s="85"/>
      <c r="AB29" s="86"/>
      <c r="AC29" s="82"/>
    </row>
    <row r="30" spans="24:29" ht="18.75">
      <c r="X30" s="97">
        <v>2564</v>
      </c>
      <c r="Y30" s="118">
        <v>3.42</v>
      </c>
      <c r="Z30" s="119">
        <v>126.66</v>
      </c>
      <c r="AA30" s="85"/>
      <c r="AB30" s="86"/>
      <c r="AC30" s="82"/>
    </row>
    <row r="31" spans="24:29" ht="18.75">
      <c r="X31" s="101">
        <v>2565</v>
      </c>
      <c r="Y31" s="118">
        <v>5.02</v>
      </c>
      <c r="Z31" s="115">
        <v>217.1</v>
      </c>
      <c r="AA31" s="85"/>
      <c r="AB31" s="86"/>
      <c r="AC31" s="82"/>
    </row>
    <row r="32" spans="24:29" ht="18.75">
      <c r="X32" s="97">
        <v>2566</v>
      </c>
      <c r="Y32" s="118">
        <v>3.86</v>
      </c>
      <c r="Z32" s="119">
        <v>146.53</v>
      </c>
      <c r="AA32" s="85"/>
      <c r="AB32" s="86"/>
      <c r="AC32" s="82"/>
    </row>
    <row r="33" spans="24:29" ht="18.75">
      <c r="X33" s="97"/>
      <c r="Y33" s="118"/>
      <c r="Z33" s="119"/>
      <c r="AA33" s="85"/>
      <c r="AB33" s="86"/>
      <c r="AC33" s="82"/>
    </row>
    <row r="34" spans="24:29" ht="18.75">
      <c r="X34" s="97"/>
      <c r="Y34" s="118"/>
      <c r="Z34" s="119"/>
      <c r="AA34" s="85"/>
      <c r="AB34" s="86"/>
      <c r="AC34" s="82"/>
    </row>
    <row r="35" spans="24:29" ht="18.75">
      <c r="X35" s="97"/>
      <c r="Y35" s="118"/>
      <c r="Z35" s="119"/>
      <c r="AA35" s="85"/>
      <c r="AB35" s="86"/>
      <c r="AC35" s="82"/>
    </row>
    <row r="36" spans="24:29" ht="18.75">
      <c r="X36" s="97"/>
      <c r="Y36" s="118"/>
      <c r="Z36" s="119"/>
      <c r="AA36" s="85"/>
      <c r="AB36" s="86"/>
      <c r="AC36" s="82"/>
    </row>
    <row r="37" spans="24:29" ht="18.75">
      <c r="X37" s="97"/>
      <c r="Y37" s="118"/>
      <c r="Z37" s="119"/>
      <c r="AA37" s="85"/>
      <c r="AB37" s="86"/>
      <c r="AC37" s="82"/>
    </row>
    <row r="38" spans="24:29" ht="18.75">
      <c r="X38" s="97"/>
      <c r="Y38" s="118"/>
      <c r="Z38" s="119"/>
      <c r="AA38" s="85"/>
      <c r="AB38" s="86"/>
      <c r="AC38" s="82"/>
    </row>
    <row r="39" spans="24:29" ht="18.75">
      <c r="X39" s="97"/>
      <c r="Y39" s="118"/>
      <c r="Z39" s="119"/>
      <c r="AA39" s="85"/>
      <c r="AB39" s="86"/>
      <c r="AC39" s="82"/>
    </row>
    <row r="40" spans="24:29" ht="18.75">
      <c r="X40" s="97"/>
      <c r="Y40" s="118"/>
      <c r="Z40" s="119"/>
      <c r="AA40" s="85"/>
      <c r="AB40" s="86"/>
      <c r="AC40" s="82"/>
    </row>
    <row r="41" spans="24:29" ht="18.75">
      <c r="X41" s="97"/>
      <c r="Y41" s="118"/>
      <c r="Z41" s="119"/>
      <c r="AA41" s="85"/>
      <c r="AB41" s="86"/>
      <c r="AC41" s="82"/>
    </row>
    <row r="42" spans="24:29" ht="18.75">
      <c r="X42" s="97"/>
      <c r="Y42" s="118"/>
      <c r="Z42" s="119"/>
      <c r="AA42" s="85"/>
      <c r="AB42" s="86"/>
      <c r="AC42" s="82"/>
    </row>
    <row r="43" spans="24:29" ht="18.75">
      <c r="X43" s="97"/>
      <c r="Y43" s="118"/>
      <c r="Z43" s="119"/>
      <c r="AA43" s="85"/>
      <c r="AB43" s="86"/>
      <c r="AC43" s="82"/>
    </row>
    <row r="44" spans="24:29" ht="18.75">
      <c r="X44" s="97"/>
      <c r="Y44" s="118"/>
      <c r="Z44" s="119"/>
      <c r="AA44" s="85"/>
      <c r="AB44" s="86"/>
      <c r="AC44" s="82"/>
    </row>
    <row r="45" spans="24:29" ht="18.75">
      <c r="X45" s="97"/>
      <c r="Y45" s="118"/>
      <c r="Z45" s="119"/>
      <c r="AA45" s="85"/>
      <c r="AB45" s="86"/>
      <c r="AC45" s="82"/>
    </row>
    <row r="46" spans="24:29" ht="18.75">
      <c r="X46" s="97"/>
      <c r="Y46" s="118"/>
      <c r="Z46" s="119"/>
      <c r="AA46" s="85"/>
      <c r="AB46" s="86"/>
      <c r="AC46" s="82"/>
    </row>
    <row r="47" spans="24:29" ht="18.75">
      <c r="X47" s="97"/>
      <c r="Y47" s="118"/>
      <c r="Z47" s="119"/>
      <c r="AA47" s="85"/>
      <c r="AB47" s="86"/>
      <c r="AC47" s="82"/>
    </row>
    <row r="48" spans="24:29" ht="18.75">
      <c r="X48" s="97"/>
      <c r="Y48" s="118"/>
      <c r="Z48" s="119"/>
      <c r="AA48" s="85"/>
      <c r="AB48" s="86"/>
      <c r="AC48" s="82"/>
    </row>
    <row r="49" spans="24:29" ht="18.75">
      <c r="X49" s="97"/>
      <c r="Y49" s="118"/>
      <c r="Z49" s="119"/>
      <c r="AA49" s="85"/>
      <c r="AB49" s="86"/>
      <c r="AC49" s="82"/>
    </row>
    <row r="50" spans="24:29" ht="18.75">
      <c r="X50" s="97"/>
      <c r="Y50" s="118"/>
      <c r="Z50" s="119"/>
      <c r="AA50" s="85"/>
      <c r="AB50" s="86"/>
      <c r="AC50" s="82"/>
    </row>
    <row r="51" spans="24:29" ht="18.75">
      <c r="X51" s="97"/>
      <c r="Y51" s="118"/>
      <c r="Z51" s="119"/>
      <c r="AA51" s="85"/>
      <c r="AB51" s="86"/>
      <c r="AC51" s="82"/>
    </row>
    <row r="52" spans="24:29" ht="18.75">
      <c r="X52" s="97"/>
      <c r="Y52" s="118"/>
      <c r="Z52" s="119"/>
      <c r="AA52" s="85"/>
      <c r="AB52" s="86"/>
      <c r="AC52" s="82"/>
    </row>
    <row r="53" spans="24:29" ht="18.75">
      <c r="X53" s="97"/>
      <c r="Y53" s="118"/>
      <c r="Z53" s="119"/>
      <c r="AA53" s="85"/>
      <c r="AB53" s="86"/>
      <c r="AC53" s="82"/>
    </row>
    <row r="54" spans="24:29" ht="18.75">
      <c r="X54" s="97"/>
      <c r="Y54" s="118"/>
      <c r="Z54" s="119"/>
      <c r="AA54" s="85"/>
      <c r="AB54" s="86"/>
      <c r="AC54" s="82"/>
    </row>
    <row r="55" spans="24:29" ht="18.75">
      <c r="X55" s="97"/>
      <c r="Y55" s="118"/>
      <c r="Z55" s="119"/>
      <c r="AA55" s="85"/>
      <c r="AB55" s="86"/>
      <c r="AC55" s="82"/>
    </row>
    <row r="56" spans="24:29" ht="18.75">
      <c r="X56" s="97"/>
      <c r="Y56" s="118"/>
      <c r="Z56" s="119"/>
      <c r="AA56" s="85"/>
      <c r="AB56" s="86"/>
      <c r="AC56" s="82"/>
    </row>
    <row r="57" spans="24:29" ht="18.75">
      <c r="X57" s="97"/>
      <c r="Y57" s="118"/>
      <c r="Z57" s="119"/>
      <c r="AA57" s="85"/>
      <c r="AB57" s="86"/>
      <c r="AC57" s="82"/>
    </row>
    <row r="58" spans="24:29" ht="18.75">
      <c r="X58" s="97"/>
      <c r="Y58" s="118"/>
      <c r="Z58" s="119"/>
      <c r="AA58" s="85"/>
      <c r="AB58" s="86"/>
      <c r="AC58" s="82"/>
    </row>
    <row r="59" spans="24:29" ht="18.75">
      <c r="X59" s="97"/>
      <c r="Y59" s="118"/>
      <c r="Z59" s="119"/>
      <c r="AA59" s="85"/>
      <c r="AB59" s="86"/>
      <c r="AC59" s="82"/>
    </row>
    <row r="60" spans="24:29" ht="18.75">
      <c r="X60" s="97"/>
      <c r="Y60" s="118"/>
      <c r="Z60" s="119"/>
      <c r="AA60" s="85"/>
      <c r="AB60" s="86"/>
      <c r="AC60" s="82"/>
    </row>
    <row r="61" spans="24:29" ht="18.75">
      <c r="X61" s="97"/>
      <c r="Y61" s="118"/>
      <c r="Z61" s="119"/>
      <c r="AA61" s="85"/>
      <c r="AB61" s="86"/>
      <c r="AC61" s="82"/>
    </row>
    <row r="62" spans="24:29" ht="18.75">
      <c r="X62" s="97"/>
      <c r="Y62" s="118"/>
      <c r="Z62" s="119"/>
      <c r="AA62" s="85"/>
      <c r="AB62" s="86"/>
      <c r="AC62" s="82"/>
    </row>
    <row r="63" spans="24:29" ht="18.75">
      <c r="X63" s="97"/>
      <c r="Y63" s="118"/>
      <c r="Z63" s="119"/>
      <c r="AA63" s="85"/>
      <c r="AB63" s="86"/>
      <c r="AC63" s="82"/>
    </row>
    <row r="64" spans="24:29" ht="18.75">
      <c r="X64" s="97"/>
      <c r="Y64" s="118"/>
      <c r="Z64" s="119"/>
      <c r="AA64" s="85"/>
      <c r="AB64" s="86"/>
      <c r="AC64" s="82"/>
    </row>
    <row r="65" spans="24:29" ht="18.75">
      <c r="X65" s="97"/>
      <c r="Y65" s="118"/>
      <c r="Z65" s="119"/>
      <c r="AA65" s="85"/>
      <c r="AB65" s="86"/>
      <c r="AC65" s="82"/>
    </row>
    <row r="66" spans="24:29" ht="18.75">
      <c r="X66" s="97"/>
      <c r="Y66" s="118"/>
      <c r="Z66" s="119"/>
      <c r="AA66" s="85"/>
      <c r="AB66" s="86"/>
      <c r="AC66" s="82"/>
    </row>
    <row r="67" spans="24:29" ht="18.75">
      <c r="X67" s="97"/>
      <c r="Y67" s="118"/>
      <c r="Z67" s="119"/>
      <c r="AA67" s="85"/>
      <c r="AB67" s="86"/>
      <c r="AC67" s="82"/>
    </row>
    <row r="68" spans="24:29" ht="18.75">
      <c r="X68" s="97"/>
      <c r="Y68" s="118"/>
      <c r="Z68" s="119"/>
      <c r="AA68" s="85"/>
      <c r="AB68" s="86"/>
      <c r="AC68" s="82"/>
    </row>
    <row r="69" spans="24:29" ht="18.75">
      <c r="X69" s="97"/>
      <c r="Y69" s="118"/>
      <c r="Z69" s="119"/>
      <c r="AA69" s="85"/>
      <c r="AB69" s="86"/>
      <c r="AC69" s="82"/>
    </row>
    <row r="70" spans="24:29" ht="18.75">
      <c r="X70" s="97"/>
      <c r="Y70" s="118"/>
      <c r="Z70" s="119"/>
      <c r="AA70" s="85"/>
      <c r="AB70" s="86"/>
      <c r="AC70" s="82"/>
    </row>
    <row r="71" spans="24:29" ht="18.75">
      <c r="X71" s="97"/>
      <c r="Y71" s="118"/>
      <c r="Z71" s="119"/>
      <c r="AA71" s="85"/>
      <c r="AB71" s="86"/>
      <c r="AC71" s="82"/>
    </row>
    <row r="72" spans="24:29" ht="18.75">
      <c r="X72" s="97"/>
      <c r="Y72" s="118"/>
      <c r="Z72" s="119"/>
      <c r="AA72" s="85"/>
      <c r="AB72" s="86"/>
      <c r="AC72" s="82"/>
    </row>
    <row r="73" spans="24:29" ht="18.75">
      <c r="X73" s="97"/>
      <c r="Y73" s="118"/>
      <c r="Z73" s="119"/>
      <c r="AA73" s="85"/>
      <c r="AB73" s="86"/>
      <c r="AC73" s="82"/>
    </row>
    <row r="74" spans="24:29" ht="18.75">
      <c r="X74" s="97"/>
      <c r="Y74" s="118"/>
      <c r="Z74" s="119"/>
      <c r="AA74" s="85"/>
      <c r="AB74" s="86"/>
      <c r="AC74" s="82"/>
    </row>
    <row r="75" spans="24:29" ht="18.75">
      <c r="X75" s="97"/>
      <c r="Y75" s="118"/>
      <c r="Z75" s="119"/>
      <c r="AA75" s="85"/>
      <c r="AB75" s="86"/>
      <c r="AC75" s="82"/>
    </row>
    <row r="76" spans="24:29" ht="18.75">
      <c r="X76" s="102"/>
      <c r="Y76" s="118"/>
      <c r="Z76" s="119"/>
      <c r="AA76" s="85"/>
      <c r="AB76" s="86"/>
      <c r="AC76" s="82"/>
    </row>
    <row r="77" spans="24:29" ht="18.75">
      <c r="X77" s="102"/>
      <c r="Y77" s="118"/>
      <c r="Z77" s="119"/>
      <c r="AA77" s="85"/>
      <c r="AB77" s="86"/>
      <c r="AC77" s="82"/>
    </row>
    <row r="78" spans="24:29" ht="18.75">
      <c r="X78" s="97"/>
      <c r="Y78" s="118"/>
      <c r="Z78" s="119"/>
      <c r="AA78" s="85"/>
      <c r="AB78" s="86"/>
      <c r="AC78" s="82"/>
    </row>
    <row r="79" spans="24:29" ht="18.75">
      <c r="X79" s="97"/>
      <c r="Y79" s="118"/>
      <c r="Z79" s="119"/>
      <c r="AA79" s="85"/>
      <c r="AB79" s="86"/>
      <c r="AC79" s="82"/>
    </row>
    <row r="80" spans="24:29" ht="18.75">
      <c r="X80" s="97"/>
      <c r="Y80" s="113"/>
      <c r="Z80" s="115"/>
      <c r="AA80" s="85"/>
      <c r="AB80" s="86"/>
      <c r="AC80" s="82"/>
    </row>
    <row r="81" spans="24:29" ht="18.75">
      <c r="X81" s="97"/>
      <c r="Y81" s="113"/>
      <c r="Z81" s="115"/>
      <c r="AA81" s="85"/>
      <c r="AB81" s="86"/>
      <c r="AC81" s="82"/>
    </row>
    <row r="82" spans="24:29" ht="18.75">
      <c r="X82" s="97"/>
      <c r="Y82" s="113"/>
      <c r="Z82" s="115"/>
      <c r="AA82" s="85"/>
      <c r="AB82" s="86"/>
      <c r="AC82" s="82"/>
    </row>
    <row r="83" spans="24:29" ht="18.75">
      <c r="X83" s="97"/>
      <c r="Y83" s="113"/>
      <c r="Z83" s="115"/>
      <c r="AA83" s="85"/>
      <c r="AB83" s="86"/>
      <c r="AC83" s="82"/>
    </row>
    <row r="84" spans="24:29" ht="18.75">
      <c r="X84" s="97"/>
      <c r="Y84" s="113"/>
      <c r="Z84" s="115"/>
      <c r="AA84" s="85"/>
      <c r="AB84" s="86"/>
      <c r="AC84" s="82"/>
    </row>
    <row r="85" spans="24:29" ht="18.75">
      <c r="X85" s="97"/>
      <c r="Y85" s="113"/>
      <c r="Z85" s="115"/>
      <c r="AA85" s="85"/>
      <c r="AB85" s="86"/>
      <c r="AC85" s="82"/>
    </row>
    <row r="86" spans="24:29" ht="18.75">
      <c r="X86" s="97"/>
      <c r="Y86" s="113"/>
      <c r="Z86" s="115"/>
      <c r="AA86" s="85"/>
      <c r="AB86" s="86"/>
      <c r="AC86" s="82"/>
    </row>
    <row r="87" spans="24:29" ht="18.75">
      <c r="X87" s="97"/>
      <c r="Y87" s="113"/>
      <c r="Z87" s="115"/>
      <c r="AA87" s="85"/>
      <c r="AB87" s="86"/>
      <c r="AC87" s="82"/>
    </row>
    <row r="88" spans="24:29" ht="18.75">
      <c r="X88" s="97"/>
      <c r="Y88" s="113"/>
      <c r="Z88" s="115"/>
      <c r="AA88" s="85"/>
      <c r="AB88" s="86"/>
      <c r="AC88" s="82"/>
    </row>
    <row r="89" spans="24:29" ht="18.75">
      <c r="X89" s="97"/>
      <c r="Y89" s="113"/>
      <c r="Z89" s="115"/>
      <c r="AA89" s="85"/>
      <c r="AB89" s="86"/>
      <c r="AC89" s="82"/>
    </row>
    <row r="90" spans="24:29" ht="18.75">
      <c r="X90" s="97"/>
      <c r="Y90" s="113"/>
      <c r="Z90" s="115"/>
      <c r="AA90" s="85"/>
      <c r="AB90" s="86"/>
      <c r="AC90" s="82"/>
    </row>
    <row r="91" spans="24:29" ht="18.75">
      <c r="X91" s="97"/>
      <c r="Y91" s="113"/>
      <c r="Z91" s="115"/>
      <c r="AA91" s="85"/>
      <c r="AB91" s="86"/>
      <c r="AC91" s="82"/>
    </row>
    <row r="92" spans="24:29" ht="18.75">
      <c r="X92" s="97"/>
      <c r="Y92" s="113"/>
      <c r="Z92" s="115"/>
      <c r="AA92" s="85"/>
      <c r="AB92" s="86"/>
      <c r="AC92" s="82"/>
    </row>
    <row r="93" spans="24:29" ht="18.75">
      <c r="X93" s="97"/>
      <c r="Y93" s="113"/>
      <c r="Z93" s="115"/>
      <c r="AA93" s="85"/>
      <c r="AB93" s="86"/>
      <c r="AC93" s="82"/>
    </row>
    <row r="94" spans="24:29" ht="18.75">
      <c r="X94" s="101"/>
      <c r="Y94" s="83"/>
      <c r="Z94" s="84"/>
      <c r="AA94" s="87"/>
      <c r="AB94" s="88"/>
      <c r="AC94" s="82"/>
    </row>
    <row r="95" spans="24:29" ht="18.75">
      <c r="X95" s="97"/>
      <c r="Y95" s="80"/>
      <c r="Z95" s="81"/>
      <c r="AA95" s="85"/>
      <c r="AB95" s="86"/>
      <c r="AC95" s="82"/>
    </row>
    <row r="96" spans="24:28" ht="18.75">
      <c r="X96" s="97"/>
      <c r="Y96" s="80"/>
      <c r="Z96" s="81"/>
      <c r="AA96" s="85"/>
      <c r="AB96" s="86"/>
    </row>
    <row r="97" spans="24:28" ht="18.75">
      <c r="X97" s="97"/>
      <c r="Y97" s="80"/>
      <c r="Z97" s="81"/>
      <c r="AA97" s="85"/>
      <c r="AB97" s="86"/>
    </row>
    <row r="98" spans="24:28" ht="18.75">
      <c r="X98" s="97"/>
      <c r="Y98" s="80"/>
      <c r="Z98" s="81"/>
      <c r="AA98" s="85"/>
      <c r="AB98" s="86"/>
    </row>
    <row r="99" spans="24:28" ht="18.75">
      <c r="X99" s="97"/>
      <c r="Y99" s="80"/>
      <c r="Z99" s="81"/>
      <c r="AA99" s="85"/>
      <c r="AB99" s="86"/>
    </row>
    <row r="100" spans="24:28" ht="18.75">
      <c r="X100" s="97"/>
      <c r="Y100" s="80"/>
      <c r="Z100" s="81"/>
      <c r="AA100" s="85"/>
      <c r="AB100" s="86"/>
    </row>
    <row r="101" spans="24:28" ht="18.75">
      <c r="X101" s="103"/>
      <c r="Y101" s="89"/>
      <c r="Z101" s="90"/>
      <c r="AA101" s="91"/>
      <c r="AB101" s="92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2007-11-09T07:29:04Z</cp:lastPrinted>
  <dcterms:created xsi:type="dcterms:W3CDTF">1999-07-23T02:55:19Z</dcterms:created>
  <dcterms:modified xsi:type="dcterms:W3CDTF">2024-05-30T03:50:29Z</dcterms:modified>
  <cp:category/>
  <cp:version/>
  <cp:contentType/>
  <cp:contentStatus/>
</cp:coreProperties>
</file>