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N.65" sheetId="1" r:id="rId1"/>
    <sheet name="N.65-H.05" sheetId="2" r:id="rId2"/>
  </sheets>
  <definedNames>
    <definedName name="_Regression_Int" localSheetId="1" hidden="1">1</definedName>
    <definedName name="Print_Area_MI">'N.65-H.05'!$A$1:$N$11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<sst xmlns="http://schemas.openxmlformats.org/spreadsheetml/2006/main" count="29" uniqueCount="24">
  <si>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</si>
  <si>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</si>
  <si>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</si>
  <si>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</si>
  <si>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</si>
  <si>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</si>
  <si>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</si>
  <si>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</si>
  <si>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</si>
  <si>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</si>
  <si>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</si>
  <si>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</si>
  <si>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</si>
  <si>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</si>
  <si>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</si>
  <si>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</si>
  <si>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</si>
  <si>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</si>
  <si>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</si>
  <si>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</si>
  <si>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</si>
  <si>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N.65  :  บ้านปางสา อ.ท่าวังผา  จ.น่าน</t>
  </si>
  <si>
    <t xml:space="preserve">แม่น้ำ  :  ห้วยน้ำยาว </t>
  </si>
  <si>
    <t xml:space="preserve"> พี้นที่รับน้ำ    621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</si>
</sst>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0" borderId="11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" fontId="8" fillId="34" borderId="16" xfId="0" applyNumberFormat="1" applyFont="1" applyFill="1" applyBorder="1" applyAlignment="1">
      <alignment horizontal="center" vertical="center"/>
    </xf>
    <xf numFmtId="233" fontId="8" fillId="0" borderId="0" xfId="0" applyFont="1" applyAlignment="1">
      <alignment horizontal="center" vertical="center"/>
    </xf>
    <xf numFmtId="1" fontId="8" fillId="34" borderId="15" xfId="0" applyNumberFormat="1" applyFont="1" applyFill="1" applyBorder="1" applyAlignment="1" applyProtection="1">
      <alignment horizontal="center" vertical="center"/>
      <protection/>
    </xf>
    <xf numFmtId="2" fontId="8" fillId="34" borderId="17" xfId="0" applyNumberFormat="1" applyFont="1" applyFill="1" applyBorder="1" applyAlignment="1" applyProtection="1">
      <alignment horizontal="center" vertical="center"/>
      <protection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 applyProtection="1">
      <alignment horizontal="center" vertical="center"/>
      <protection/>
    </xf>
    <xf numFmtId="2" fontId="53" fillId="34" borderId="16" xfId="0" applyNumberFormat="1" applyFont="1" applyFill="1" applyBorder="1" applyAlignment="1">
      <alignment horizontal="center" vertical="center"/>
    </xf>
    <xf numFmtId="236" fontId="8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Fill="1" applyAlignment="1">
      <alignment horizontal="centerContinuous"/>
    </xf>
    <xf numFmtId="2" fontId="9" fillId="36" borderId="10" xfId="0" applyNumberFormat="1" applyFont="1" applyFill="1" applyBorder="1" applyAlignment="1">
      <alignment/>
    </xf>
    <xf numFmtId="2" fontId="9" fillId="36" borderId="12" xfId="0" applyNumberFormat="1" applyFont="1" applyFill="1" applyBorder="1" applyAlignment="1">
      <alignment horizontal="centerContinuous"/>
    </xf>
    <xf numFmtId="2" fontId="9" fillId="36" borderId="13" xfId="0" applyNumberFormat="1" applyFont="1" applyFill="1" applyBorder="1" applyAlignment="1">
      <alignment horizontal="centerContinuous"/>
    </xf>
    <xf numFmtId="2" fontId="8" fillId="0" borderId="14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36" fontId="6" fillId="0" borderId="0" xfId="0" applyNumberFormat="1" applyFont="1" applyFill="1" applyAlignment="1">
      <alignment horizontal="centerContinuous"/>
    </xf>
    <xf numFmtId="236" fontId="9" fillId="33" borderId="10" xfId="0" applyNumberFormat="1" applyFont="1" applyFill="1" applyBorder="1" applyAlignment="1">
      <alignment horizontal="center"/>
    </xf>
    <xf numFmtId="236" fontId="9" fillId="33" borderId="12" xfId="0" applyNumberFormat="1" applyFont="1" applyFill="1" applyBorder="1" applyAlignment="1">
      <alignment horizontal="center"/>
    </xf>
    <xf numFmtId="236" fontId="9" fillId="33" borderId="13" xfId="0" applyNumberFormat="1" applyFont="1" applyFill="1" applyBorder="1" applyAlignment="1">
      <alignment horizontal="center"/>
    </xf>
    <xf numFmtId="236" fontId="8" fillId="33" borderId="17" xfId="0" applyNumberFormat="1" applyFont="1" applyFill="1" applyBorder="1" applyAlignment="1" applyProtection="1">
      <alignment horizontal="center" vertical="center"/>
      <protection/>
    </xf>
    <xf numFmtId="236" fontId="53" fillId="33" borderId="17" xfId="0" applyNumberFormat="1" applyFont="1" applyFill="1" applyBorder="1" applyAlignment="1" applyProtection="1">
      <alignment horizontal="center" vertical="center"/>
      <protection/>
    </xf>
    <xf numFmtId="236" fontId="8" fillId="34" borderId="17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 applyProtection="1">
      <alignment horizontal="right"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6" fontId="8" fillId="0" borderId="0" xfId="0" applyNumberFormat="1" applyFont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11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5"/>
          <c:w val="0.8605"/>
          <c:h val="0.66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'N.65-H.05'!$A$7:$A$35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'N.65-H.05'!$N$7:$N$35</c:f>
              <c:numCache>
                <c:ptCount val="28"/>
                <c:pt idx="0">
                  <c:v>855.76</c:v>
                </c:pt>
                <c:pt idx="1">
                  <c:v>321.99</c:v>
                </c:pt>
                <c:pt idx="2">
                  <c:v>262.81</c:v>
                </c:pt>
                <c:pt idx="3">
                  <c:v>496.53999999999996</c:v>
                </c:pt>
                <c:pt idx="4">
                  <c:v>431.58</c:v>
                </c:pt>
                <c:pt idx="5">
                  <c:v>599.3300000000002</c:v>
                </c:pt>
                <c:pt idx="6">
                  <c:v>583.0299999999999</c:v>
                </c:pt>
                <c:pt idx="7">
                  <c:v>136.52</c:v>
                </c:pt>
                <c:pt idx="8">
                  <c:v>574.6300000000001</c:v>
                </c:pt>
                <c:pt idx="9">
                  <c:v>438.45</c:v>
                </c:pt>
                <c:pt idx="10">
                  <c:v>537.17</c:v>
                </c:pt>
                <c:pt idx="11">
                  <c:v>428.98</c:v>
                </c:pt>
                <c:pt idx="12">
                  <c:v>957.81</c:v>
                </c:pt>
                <c:pt idx="13">
                  <c:v>325.90000000000003</c:v>
                </c:pt>
                <c:pt idx="14">
                  <c:v>439.94999999999993</c:v>
                </c:pt>
                <c:pt idx="15">
                  <c:v>790.7299999999999</c:v>
                </c:pt>
                <c:pt idx="16">
                  <c:v>275.88999999999993</c:v>
                </c:pt>
                <c:pt idx="17">
                  <c:v>378.64</c:v>
                </c:pt>
                <c:pt idx="18">
                  <c:v>363.8299999999999</c:v>
                </c:pt>
                <c:pt idx="19">
                  <c:v>241.29000000000005</c:v>
                </c:pt>
                <c:pt idx="20">
                  <c:v>363.37</c:v>
                </c:pt>
                <c:pt idx="21">
                  <c:v>386.94</c:v>
                </c:pt>
                <c:pt idx="22">
                  <c:v>577.87</c:v>
                </c:pt>
                <c:pt idx="23">
                  <c:v>128.31</c:v>
                </c:pt>
                <c:pt idx="24">
                  <c:v>231.90000000000003</c:v>
                </c:pt>
                <c:pt idx="25">
                  <c:v>203.218848</c:v>
                </c:pt>
                <c:pt idx="26">
                  <c:v>472.887072</c:v>
                </c:pt>
                <c:pt idx="27">
                  <c:v>279.28022400000003</c:v>
                </c:pt>
              </c:numCache>
            </c:numRef>
          </c:val>
        </c:ser>
        <c:gapWidth val="100"/>
        <c:axId val="37031830"/>
        <c:axId val="64851015"/>
      </c:barChart>
      <c:lineChart>
        <c:grouping val="standard"/>
        <c:varyColors val="0"/>
        <c:ser>
          <c:idx val="1"/>
          <c:order val="1"/>
          <c:tx>
            <c:v>ค่าเฉลี่ย 431.6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'N.65-H.05'!$A$7:$A$34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'N.65-H.05'!$P$7:$P$34</c:f>
              <c:numCache>
                <c:ptCount val="28"/>
                <c:pt idx="0">
                  <c:v>431.5930765714285</c:v>
                </c:pt>
                <c:pt idx="1">
                  <c:v>431.5930765714285</c:v>
                </c:pt>
                <c:pt idx="2">
                  <c:v>431.5930765714285</c:v>
                </c:pt>
                <c:pt idx="3">
                  <c:v>431.5930765714285</c:v>
                </c:pt>
                <c:pt idx="4">
                  <c:v>431.5930765714285</c:v>
                </c:pt>
                <c:pt idx="5">
                  <c:v>431.5930765714285</c:v>
                </c:pt>
                <c:pt idx="6">
                  <c:v>431.5930765714285</c:v>
                </c:pt>
                <c:pt idx="7">
                  <c:v>431.5930765714285</c:v>
                </c:pt>
                <c:pt idx="8">
                  <c:v>431.5930765714285</c:v>
                </c:pt>
                <c:pt idx="9">
                  <c:v>431.5930765714285</c:v>
                </c:pt>
                <c:pt idx="10">
                  <c:v>431.5930765714285</c:v>
                </c:pt>
                <c:pt idx="11">
                  <c:v>431.5930765714285</c:v>
                </c:pt>
                <c:pt idx="12">
                  <c:v>431.5930765714285</c:v>
                </c:pt>
                <c:pt idx="13">
                  <c:v>431.5930765714285</c:v>
                </c:pt>
                <c:pt idx="14">
                  <c:v>431.5930765714285</c:v>
                </c:pt>
                <c:pt idx="15">
                  <c:v>431.5930765714285</c:v>
                </c:pt>
                <c:pt idx="16">
                  <c:v>431.5930765714285</c:v>
                </c:pt>
                <c:pt idx="17">
                  <c:v>431.5930765714285</c:v>
                </c:pt>
                <c:pt idx="18">
                  <c:v>431.5930765714285</c:v>
                </c:pt>
                <c:pt idx="19">
                  <c:v>431.5930765714285</c:v>
                </c:pt>
                <c:pt idx="20">
                  <c:v>431.5930765714285</c:v>
                </c:pt>
                <c:pt idx="21">
                  <c:v>431.5930765714285</c:v>
                </c:pt>
                <c:pt idx="22">
                  <c:v>431.5930765714285</c:v>
                </c:pt>
                <c:pt idx="23">
                  <c:v>431.5930765714285</c:v>
                </c:pt>
                <c:pt idx="24">
                  <c:v>431.5930765714285</c:v>
                </c:pt>
                <c:pt idx="25">
                  <c:v>431.5930765714285</c:v>
                </c:pt>
                <c:pt idx="26">
                  <c:v>431.5930765714285</c:v>
                </c:pt>
                <c:pt idx="27">
                  <c:v>431.5930765714285</c:v>
                </c:pt>
              </c:numCache>
            </c:numRef>
          </c:val>
          <c:smooth val="0"/>
        </c:ser>
        <c:axId val="37031830"/>
        <c:axId val="64851015"/>
      </c:line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851015"/>
        <c:crossesAt val="0"/>
        <c:auto val="1"/>
        <c:lblOffset val="100"/>
        <c:tickLblSkip val="1"/>
        <c:noMultiLvlLbl val="0"/>
      </c:catAx>
      <c:valAx>
        <c:axId val="6485101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1830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8">
      <selection activeCell="A35" sqref="A35:IV35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50" customWidth="1"/>
    <col min="15" max="15" width="7.33203125" style="40" customWidth="1"/>
    <col min="16" max="18" width="7.33203125" style="3" customWidth="1"/>
    <col min="19" max="20" width="3.66015625" style="3" customWidth="1"/>
    <col min="21" max="16384" width="9.83203125" style="3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1"/>
      <c r="O1" s="34"/>
    </row>
    <row r="2" spans="1:15" ht="28.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22</v>
      </c>
      <c r="B3" s="53"/>
      <c r="C3" s="53"/>
      <c r="D3" s="53"/>
      <c r="E3" s="4"/>
      <c r="F3" s="4"/>
      <c r="G3" s="4"/>
      <c r="H3" s="4"/>
      <c r="I3" s="4"/>
      <c r="J3" s="4"/>
      <c r="K3" s="4"/>
      <c r="L3" s="52" t="s">
        <v>23</v>
      </c>
      <c r="M3" s="52"/>
      <c r="N3" s="52"/>
      <c r="O3" s="52"/>
    </row>
    <row r="4" spans="1:16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42" t="s">
        <v>1</v>
      </c>
      <c r="O4" s="35" t="s">
        <v>1</v>
      </c>
      <c r="P4" s="7" t="s">
        <v>1</v>
      </c>
    </row>
    <row r="5" spans="1:16" ht="1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43" t="s">
        <v>15</v>
      </c>
      <c r="O5" s="36" t="s">
        <v>16</v>
      </c>
      <c r="P5" s="7" t="s">
        <v>16</v>
      </c>
    </row>
    <row r="6" spans="1:16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4" t="s">
        <v>17</v>
      </c>
      <c r="O6" s="37" t="s">
        <v>18</v>
      </c>
      <c r="P6" s="12" t="s">
        <v>17</v>
      </c>
    </row>
    <row r="7" spans="1:16" ht="15" customHeight="1">
      <c r="A7" s="23">
        <v>2539</v>
      </c>
      <c r="B7" s="29">
        <v>10.63</v>
      </c>
      <c r="C7" s="29">
        <v>13.64</v>
      </c>
      <c r="D7" s="29">
        <v>40.82</v>
      </c>
      <c r="E7" s="29">
        <v>226.8</v>
      </c>
      <c r="F7" s="29">
        <v>246.41</v>
      </c>
      <c r="G7" s="29">
        <v>166.61</v>
      </c>
      <c r="H7" s="29">
        <v>63.77</v>
      </c>
      <c r="I7" s="29">
        <v>33.88</v>
      </c>
      <c r="J7" s="29">
        <v>20.61</v>
      </c>
      <c r="K7" s="29">
        <v>14.95</v>
      </c>
      <c r="L7" s="29">
        <v>9.59</v>
      </c>
      <c r="M7" s="29">
        <v>8.05</v>
      </c>
      <c r="N7" s="45">
        <f>SUM(B7:M7)</f>
        <v>855.76</v>
      </c>
      <c r="O7" s="24">
        <f>+N7*1000000/(365*86400)</f>
        <v>27.135971588026383</v>
      </c>
      <c r="P7" s="28">
        <f>$N$40</f>
        <v>431.5930765714285</v>
      </c>
    </row>
    <row r="8" spans="1:16" ht="15" customHeight="1">
      <c r="A8" s="23">
        <v>2540</v>
      </c>
      <c r="B8" s="29">
        <v>8.26</v>
      </c>
      <c r="C8" s="29">
        <v>11.52</v>
      </c>
      <c r="D8" s="29">
        <v>9.48</v>
      </c>
      <c r="E8" s="29">
        <v>32.34</v>
      </c>
      <c r="F8" s="29">
        <v>75.83</v>
      </c>
      <c r="G8" s="29">
        <v>79.03</v>
      </c>
      <c r="H8" s="29">
        <v>53.06</v>
      </c>
      <c r="I8" s="29">
        <v>21.22</v>
      </c>
      <c r="J8" s="29">
        <v>12.59</v>
      </c>
      <c r="K8" s="29">
        <v>8.87</v>
      </c>
      <c r="L8" s="29">
        <v>5.99</v>
      </c>
      <c r="M8" s="29">
        <v>3.8</v>
      </c>
      <c r="N8" s="45">
        <f aca="true" t="shared" si="0" ref="N8:N25">SUM(B8:M8)</f>
        <v>321.99</v>
      </c>
      <c r="O8" s="24">
        <f aca="true" t="shared" si="1" ref="O8:O32">+N8*1000000/(365*86400)</f>
        <v>10.210235920852359</v>
      </c>
      <c r="P8" s="28">
        <f aca="true" t="shared" si="2" ref="P8:P34">$N$40</f>
        <v>431.5930765714285</v>
      </c>
    </row>
    <row r="9" spans="1:16" ht="15" customHeight="1">
      <c r="A9" s="23">
        <v>2541</v>
      </c>
      <c r="B9" s="29">
        <v>8.61</v>
      </c>
      <c r="C9" s="29">
        <v>14.92</v>
      </c>
      <c r="D9" s="29">
        <v>26.21</v>
      </c>
      <c r="E9" s="29">
        <v>47.59</v>
      </c>
      <c r="F9" s="29">
        <v>30.4</v>
      </c>
      <c r="G9" s="29">
        <v>83.41</v>
      </c>
      <c r="H9" s="29">
        <v>18.17</v>
      </c>
      <c r="I9" s="29">
        <v>11.92</v>
      </c>
      <c r="J9" s="29">
        <v>8.5</v>
      </c>
      <c r="K9" s="29">
        <v>5.9</v>
      </c>
      <c r="L9" s="29">
        <v>3.97</v>
      </c>
      <c r="M9" s="29">
        <v>3.21</v>
      </c>
      <c r="N9" s="45">
        <f t="shared" si="0"/>
        <v>262.81</v>
      </c>
      <c r="O9" s="24">
        <f t="shared" si="1"/>
        <v>8.33365043125317</v>
      </c>
      <c r="P9" s="28">
        <f t="shared" si="2"/>
        <v>431.5930765714285</v>
      </c>
    </row>
    <row r="10" spans="1:16" ht="15" customHeight="1">
      <c r="A10" s="23">
        <v>2542</v>
      </c>
      <c r="B10" s="29">
        <v>4.67</v>
      </c>
      <c r="C10" s="29">
        <v>13.39</v>
      </c>
      <c r="D10" s="29">
        <v>36.92</v>
      </c>
      <c r="E10" s="29">
        <v>36.62</v>
      </c>
      <c r="F10" s="29">
        <v>102.22</v>
      </c>
      <c r="G10" s="29">
        <v>171.95</v>
      </c>
      <c r="H10" s="29">
        <v>56.71</v>
      </c>
      <c r="I10" s="29">
        <v>25.17</v>
      </c>
      <c r="J10" s="29">
        <v>15.68</v>
      </c>
      <c r="K10" s="29">
        <v>13.91</v>
      </c>
      <c r="L10" s="29">
        <v>10.21</v>
      </c>
      <c r="M10" s="29">
        <v>9.09</v>
      </c>
      <c r="N10" s="45">
        <f t="shared" si="0"/>
        <v>496.53999999999996</v>
      </c>
      <c r="O10" s="24">
        <f t="shared" si="1"/>
        <v>15.745180111618465</v>
      </c>
      <c r="P10" s="28">
        <f t="shared" si="2"/>
        <v>431.5930765714285</v>
      </c>
    </row>
    <row r="11" spans="1:16" ht="15" customHeight="1">
      <c r="A11" s="23">
        <v>2543</v>
      </c>
      <c r="B11" s="29">
        <v>6.96</v>
      </c>
      <c r="C11" s="29">
        <v>33.23</v>
      </c>
      <c r="D11" s="29">
        <v>30.29</v>
      </c>
      <c r="E11" s="29">
        <v>91.78</v>
      </c>
      <c r="F11" s="29">
        <v>63.8</v>
      </c>
      <c r="G11" s="29">
        <v>114.46</v>
      </c>
      <c r="H11" s="29">
        <v>36.08</v>
      </c>
      <c r="I11" s="29">
        <v>19.18</v>
      </c>
      <c r="J11" s="29">
        <v>12.66</v>
      </c>
      <c r="K11" s="29">
        <v>9.2</v>
      </c>
      <c r="L11" s="29">
        <v>6.04</v>
      </c>
      <c r="M11" s="29">
        <v>7.9</v>
      </c>
      <c r="N11" s="45">
        <f t="shared" si="0"/>
        <v>431.58</v>
      </c>
      <c r="O11" s="24">
        <f t="shared" si="1"/>
        <v>13.68531202435312</v>
      </c>
      <c r="P11" s="28">
        <f t="shared" si="2"/>
        <v>431.5930765714285</v>
      </c>
    </row>
    <row r="12" spans="1:16" ht="15" customHeight="1">
      <c r="A12" s="23">
        <v>2544</v>
      </c>
      <c r="B12" s="29">
        <v>3.47</v>
      </c>
      <c r="C12" s="29">
        <v>23.02</v>
      </c>
      <c r="D12" s="29">
        <v>31.52</v>
      </c>
      <c r="E12" s="29">
        <v>122.66</v>
      </c>
      <c r="F12" s="29">
        <v>168.68</v>
      </c>
      <c r="G12" s="29">
        <v>115.72</v>
      </c>
      <c r="H12" s="29">
        <v>52.79</v>
      </c>
      <c r="I12" s="29">
        <v>32.75</v>
      </c>
      <c r="J12" s="29">
        <v>19.36</v>
      </c>
      <c r="K12" s="29">
        <v>13.57</v>
      </c>
      <c r="L12" s="29">
        <v>9.34</v>
      </c>
      <c r="M12" s="29">
        <v>6.45</v>
      </c>
      <c r="N12" s="45">
        <f t="shared" si="0"/>
        <v>599.3300000000002</v>
      </c>
      <c r="O12" s="24">
        <f t="shared" si="1"/>
        <v>19.004629629629633</v>
      </c>
      <c r="P12" s="28">
        <f t="shared" si="2"/>
        <v>431.5930765714285</v>
      </c>
    </row>
    <row r="13" spans="1:16" ht="15" customHeight="1">
      <c r="A13" s="23">
        <v>2545</v>
      </c>
      <c r="B13" s="29">
        <v>6.92</v>
      </c>
      <c r="C13" s="29">
        <v>33.3</v>
      </c>
      <c r="D13" s="29">
        <v>78.07</v>
      </c>
      <c r="E13" s="29">
        <v>81.75</v>
      </c>
      <c r="F13" s="29">
        <v>140.83</v>
      </c>
      <c r="G13" s="29">
        <v>121.96</v>
      </c>
      <c r="H13" s="29">
        <v>43.86</v>
      </c>
      <c r="I13" s="29">
        <v>26.73</v>
      </c>
      <c r="J13" s="29">
        <v>18.55</v>
      </c>
      <c r="K13" s="29">
        <v>14.05</v>
      </c>
      <c r="L13" s="29">
        <v>8.4</v>
      </c>
      <c r="M13" s="29">
        <v>8.61</v>
      </c>
      <c r="N13" s="45">
        <f t="shared" si="0"/>
        <v>583.0299999999999</v>
      </c>
      <c r="O13" s="24">
        <f t="shared" si="1"/>
        <v>18.487760020294264</v>
      </c>
      <c r="P13" s="28">
        <f t="shared" si="2"/>
        <v>431.5930765714285</v>
      </c>
    </row>
    <row r="14" spans="1:16" ht="15" customHeight="1">
      <c r="A14" s="23">
        <v>2546</v>
      </c>
      <c r="B14" s="29">
        <v>4.68</v>
      </c>
      <c r="C14" s="29">
        <v>4.81</v>
      </c>
      <c r="D14" s="29">
        <v>5.08</v>
      </c>
      <c r="E14" s="29">
        <v>33.17</v>
      </c>
      <c r="F14" s="29">
        <v>11.45</v>
      </c>
      <c r="G14" s="29">
        <v>48.14</v>
      </c>
      <c r="H14" s="29">
        <v>6.11</v>
      </c>
      <c r="I14" s="29">
        <v>5.19</v>
      </c>
      <c r="J14" s="29">
        <v>5</v>
      </c>
      <c r="K14" s="29">
        <v>4.88</v>
      </c>
      <c r="L14" s="29">
        <v>4.33</v>
      </c>
      <c r="M14" s="29">
        <v>3.68</v>
      </c>
      <c r="N14" s="45">
        <f t="shared" si="0"/>
        <v>136.52</v>
      </c>
      <c r="O14" s="24">
        <f t="shared" si="1"/>
        <v>4.329020801623542</v>
      </c>
      <c r="P14" s="28">
        <f t="shared" si="2"/>
        <v>431.5930765714285</v>
      </c>
    </row>
    <row r="15" spans="1:16" ht="15" customHeight="1">
      <c r="A15" s="23">
        <v>2547</v>
      </c>
      <c r="B15" s="29">
        <v>6.09</v>
      </c>
      <c r="C15" s="29">
        <v>12.9</v>
      </c>
      <c r="D15" s="29">
        <v>32.81</v>
      </c>
      <c r="E15" s="29">
        <v>88.34</v>
      </c>
      <c r="F15" s="29">
        <v>134.22</v>
      </c>
      <c r="G15" s="29">
        <v>199.35</v>
      </c>
      <c r="H15" s="29">
        <v>43.19</v>
      </c>
      <c r="I15" s="29">
        <v>20.91</v>
      </c>
      <c r="J15" s="29">
        <v>14.1</v>
      </c>
      <c r="K15" s="29">
        <v>10.22</v>
      </c>
      <c r="L15" s="29">
        <v>6.57</v>
      </c>
      <c r="M15" s="29">
        <v>5.93</v>
      </c>
      <c r="N15" s="45">
        <f t="shared" si="0"/>
        <v>574.6300000000001</v>
      </c>
      <c r="O15" s="24">
        <f t="shared" si="1"/>
        <v>18.22139776763065</v>
      </c>
      <c r="P15" s="28">
        <f t="shared" si="2"/>
        <v>431.5930765714285</v>
      </c>
    </row>
    <row r="16" spans="1:16" ht="15" customHeight="1">
      <c r="A16" s="23">
        <v>2548</v>
      </c>
      <c r="B16" s="29">
        <v>5.2</v>
      </c>
      <c r="C16" s="29">
        <v>5.65</v>
      </c>
      <c r="D16" s="29">
        <v>20.33</v>
      </c>
      <c r="E16" s="29">
        <v>32.72</v>
      </c>
      <c r="F16" s="29">
        <v>116.48</v>
      </c>
      <c r="G16" s="29">
        <v>110.71</v>
      </c>
      <c r="H16" s="29">
        <v>69.65</v>
      </c>
      <c r="I16" s="29">
        <v>29.83</v>
      </c>
      <c r="J16" s="29">
        <v>18.89</v>
      </c>
      <c r="K16" s="29">
        <v>12.71</v>
      </c>
      <c r="L16" s="29">
        <v>8.66</v>
      </c>
      <c r="M16" s="29">
        <v>7.62</v>
      </c>
      <c r="N16" s="45">
        <f t="shared" si="0"/>
        <v>438.45</v>
      </c>
      <c r="O16" s="24">
        <f t="shared" si="1"/>
        <v>13.903158295281584</v>
      </c>
      <c r="P16" s="28">
        <f t="shared" si="2"/>
        <v>431.5930765714285</v>
      </c>
    </row>
    <row r="17" spans="1:16" ht="15" customHeight="1">
      <c r="A17" s="23">
        <v>2549</v>
      </c>
      <c r="B17" s="29">
        <v>9.66</v>
      </c>
      <c r="C17" s="29">
        <v>15.52</v>
      </c>
      <c r="D17" s="29">
        <v>19.35</v>
      </c>
      <c r="E17" s="29">
        <v>49.57</v>
      </c>
      <c r="F17" s="29">
        <v>234.6</v>
      </c>
      <c r="G17" s="29">
        <v>91.42</v>
      </c>
      <c r="H17" s="29">
        <v>58.69</v>
      </c>
      <c r="I17" s="29">
        <v>26.67</v>
      </c>
      <c r="J17" s="29">
        <v>15.76</v>
      </c>
      <c r="K17" s="29">
        <v>8.88</v>
      </c>
      <c r="L17" s="29">
        <v>4.55</v>
      </c>
      <c r="M17" s="29">
        <v>2.5</v>
      </c>
      <c r="N17" s="45">
        <f t="shared" si="0"/>
        <v>537.17</v>
      </c>
      <c r="O17" s="24">
        <f t="shared" si="1"/>
        <v>17.03354895991882</v>
      </c>
      <c r="P17" s="28">
        <f t="shared" si="2"/>
        <v>431.5930765714285</v>
      </c>
    </row>
    <row r="18" spans="1:16" ht="15" customHeight="1">
      <c r="A18" s="23">
        <v>2550</v>
      </c>
      <c r="B18" s="29">
        <v>4.97</v>
      </c>
      <c r="C18" s="29">
        <v>14.23</v>
      </c>
      <c r="D18" s="29">
        <v>21.19</v>
      </c>
      <c r="E18" s="29">
        <v>35.12</v>
      </c>
      <c r="F18" s="29">
        <v>103.58</v>
      </c>
      <c r="G18" s="29">
        <v>91.87</v>
      </c>
      <c r="H18" s="29">
        <v>100.15</v>
      </c>
      <c r="I18" s="29">
        <v>30.96</v>
      </c>
      <c r="J18" s="29">
        <v>13.42</v>
      </c>
      <c r="K18" s="29">
        <v>4</v>
      </c>
      <c r="L18" s="29">
        <v>7.54</v>
      </c>
      <c r="M18" s="29">
        <v>1.95</v>
      </c>
      <c r="N18" s="45">
        <f t="shared" si="0"/>
        <v>428.98</v>
      </c>
      <c r="O18" s="24">
        <f t="shared" si="1"/>
        <v>13.602866565195333</v>
      </c>
      <c r="P18" s="28">
        <f t="shared" si="2"/>
        <v>431.5930765714285</v>
      </c>
    </row>
    <row r="19" spans="1:16" ht="15" customHeight="1">
      <c r="A19" s="23">
        <v>2551</v>
      </c>
      <c r="B19" s="29">
        <v>64.16</v>
      </c>
      <c r="C19" s="29">
        <v>32.57</v>
      </c>
      <c r="D19" s="29">
        <v>146.46</v>
      </c>
      <c r="E19" s="29">
        <v>229.67</v>
      </c>
      <c r="F19" s="29">
        <v>211.44</v>
      </c>
      <c r="G19" s="29">
        <v>115.83</v>
      </c>
      <c r="H19" s="29">
        <v>59.89</v>
      </c>
      <c r="I19" s="29">
        <v>29.93</v>
      </c>
      <c r="J19" s="29">
        <v>23.73</v>
      </c>
      <c r="K19" s="29">
        <v>18</v>
      </c>
      <c r="L19" s="29">
        <v>12.79</v>
      </c>
      <c r="M19" s="29">
        <v>13.34</v>
      </c>
      <c r="N19" s="45">
        <f t="shared" si="0"/>
        <v>957.81</v>
      </c>
      <c r="O19" s="24">
        <f t="shared" si="1"/>
        <v>30.37195585996956</v>
      </c>
      <c r="P19" s="28">
        <f t="shared" si="2"/>
        <v>431.5930765714285</v>
      </c>
    </row>
    <row r="20" spans="1:16" ht="15" customHeight="1">
      <c r="A20" s="23">
        <v>2552</v>
      </c>
      <c r="B20" s="29">
        <v>11.83</v>
      </c>
      <c r="C20" s="29">
        <v>12.64</v>
      </c>
      <c r="D20" s="29">
        <v>33.55</v>
      </c>
      <c r="E20" s="29">
        <v>72.65</v>
      </c>
      <c r="F20" s="29">
        <v>74.32</v>
      </c>
      <c r="G20" s="29">
        <v>46</v>
      </c>
      <c r="H20" s="29">
        <v>31.91</v>
      </c>
      <c r="I20" s="29">
        <v>15.54</v>
      </c>
      <c r="J20" s="29">
        <v>9.76</v>
      </c>
      <c r="K20" s="29">
        <v>8.55</v>
      </c>
      <c r="L20" s="29">
        <v>4.94</v>
      </c>
      <c r="M20" s="29">
        <v>4.21</v>
      </c>
      <c r="N20" s="45">
        <f t="shared" si="0"/>
        <v>325.90000000000003</v>
      </c>
      <c r="O20" s="24">
        <f t="shared" si="1"/>
        <v>10.33422120750888</v>
      </c>
      <c r="P20" s="28">
        <f t="shared" si="2"/>
        <v>431.5930765714285</v>
      </c>
    </row>
    <row r="21" spans="1:16" ht="15" customHeight="1">
      <c r="A21" s="23">
        <v>2553</v>
      </c>
      <c r="B21" s="29">
        <v>2.5</v>
      </c>
      <c r="C21" s="29">
        <v>3.3</v>
      </c>
      <c r="D21" s="29">
        <v>3.01</v>
      </c>
      <c r="E21" s="29">
        <v>76.89</v>
      </c>
      <c r="F21" s="29">
        <v>146.32</v>
      </c>
      <c r="G21" s="29">
        <v>109.14</v>
      </c>
      <c r="H21" s="29">
        <v>44.95</v>
      </c>
      <c r="I21" s="29">
        <v>22.93</v>
      </c>
      <c r="J21" s="29">
        <v>14.33</v>
      </c>
      <c r="K21" s="29">
        <v>9.27</v>
      </c>
      <c r="L21" s="29">
        <v>3.31</v>
      </c>
      <c r="M21" s="29">
        <v>4</v>
      </c>
      <c r="N21" s="45">
        <f t="shared" si="0"/>
        <v>439.94999999999993</v>
      </c>
      <c r="O21" s="24">
        <f t="shared" si="1"/>
        <v>13.950722983257227</v>
      </c>
      <c r="P21" s="28">
        <f t="shared" si="2"/>
        <v>431.5930765714285</v>
      </c>
    </row>
    <row r="22" spans="1:16" ht="15" customHeight="1">
      <c r="A22" s="23">
        <v>2554</v>
      </c>
      <c r="B22" s="29">
        <v>16.35</v>
      </c>
      <c r="C22" s="29">
        <v>50.7</v>
      </c>
      <c r="D22" s="29">
        <v>97.28</v>
      </c>
      <c r="E22" s="29">
        <v>170.58</v>
      </c>
      <c r="F22" s="29">
        <v>179.14</v>
      </c>
      <c r="G22" s="29">
        <v>159.36</v>
      </c>
      <c r="H22" s="29">
        <v>55.22</v>
      </c>
      <c r="I22" s="29">
        <v>23.67</v>
      </c>
      <c r="J22" s="29">
        <v>15.51</v>
      </c>
      <c r="K22" s="29">
        <v>11.04</v>
      </c>
      <c r="L22" s="29">
        <v>6.71</v>
      </c>
      <c r="M22" s="29">
        <v>5.17</v>
      </c>
      <c r="N22" s="45">
        <f t="shared" si="0"/>
        <v>790.7299999999999</v>
      </c>
      <c r="O22" s="24">
        <f t="shared" si="1"/>
        <v>25.07388381532217</v>
      </c>
      <c r="P22" s="28">
        <f t="shared" si="2"/>
        <v>431.5930765714285</v>
      </c>
    </row>
    <row r="23" spans="1:16" ht="15" customHeight="1">
      <c r="A23" s="23">
        <v>2555</v>
      </c>
      <c r="B23" s="29">
        <v>7.97</v>
      </c>
      <c r="C23" s="29">
        <v>12.68</v>
      </c>
      <c r="D23" s="29">
        <v>10.78</v>
      </c>
      <c r="E23" s="29">
        <v>38.4</v>
      </c>
      <c r="F23" s="29">
        <v>75.94</v>
      </c>
      <c r="G23" s="29">
        <v>53.48</v>
      </c>
      <c r="H23" s="29">
        <v>26.1</v>
      </c>
      <c r="I23" s="29">
        <v>17.94</v>
      </c>
      <c r="J23" s="29">
        <v>13.56</v>
      </c>
      <c r="K23" s="29">
        <v>8.14</v>
      </c>
      <c r="L23" s="29">
        <v>6.08</v>
      </c>
      <c r="M23" s="29">
        <v>4.82</v>
      </c>
      <c r="N23" s="45">
        <f t="shared" si="0"/>
        <v>275.88999999999993</v>
      </c>
      <c r="O23" s="24">
        <f t="shared" si="1"/>
        <v>8.74841451040081</v>
      </c>
      <c r="P23" s="28">
        <f t="shared" si="2"/>
        <v>431.5930765714285</v>
      </c>
    </row>
    <row r="24" spans="1:16" ht="15" customHeight="1">
      <c r="A24" s="23">
        <v>2556</v>
      </c>
      <c r="B24" s="29">
        <v>8.99</v>
      </c>
      <c r="C24" s="29">
        <v>12.28</v>
      </c>
      <c r="D24" s="29">
        <v>12.23</v>
      </c>
      <c r="E24" s="29">
        <v>65.54</v>
      </c>
      <c r="F24" s="29">
        <v>101.72</v>
      </c>
      <c r="G24" s="29">
        <v>77.93</v>
      </c>
      <c r="H24" s="29">
        <v>38.11</v>
      </c>
      <c r="I24" s="29">
        <v>22.5</v>
      </c>
      <c r="J24" s="29">
        <v>17.27</v>
      </c>
      <c r="K24" s="29">
        <v>10.77</v>
      </c>
      <c r="L24" s="29">
        <v>6.7</v>
      </c>
      <c r="M24" s="29">
        <v>4.6</v>
      </c>
      <c r="N24" s="45">
        <f t="shared" si="0"/>
        <v>378.64</v>
      </c>
      <c r="O24" s="24">
        <f t="shared" si="1"/>
        <v>12.006595636732623</v>
      </c>
      <c r="P24" s="28">
        <f t="shared" si="2"/>
        <v>431.5930765714285</v>
      </c>
    </row>
    <row r="25" spans="1:16" ht="15" customHeight="1">
      <c r="A25" s="23">
        <v>2557</v>
      </c>
      <c r="B25" s="29">
        <v>4.75</v>
      </c>
      <c r="C25" s="29">
        <v>8.53</v>
      </c>
      <c r="D25" s="29">
        <v>11.18</v>
      </c>
      <c r="E25" s="29">
        <v>33.02</v>
      </c>
      <c r="F25" s="29">
        <v>102.42</v>
      </c>
      <c r="G25" s="29">
        <v>99.5</v>
      </c>
      <c r="H25" s="29">
        <v>37.83</v>
      </c>
      <c r="I25" s="29">
        <v>22.98</v>
      </c>
      <c r="J25" s="29">
        <v>14.45</v>
      </c>
      <c r="K25" s="29">
        <v>13.15</v>
      </c>
      <c r="L25" s="29">
        <v>8.99</v>
      </c>
      <c r="M25" s="29">
        <v>7.03</v>
      </c>
      <c r="N25" s="45">
        <f t="shared" si="0"/>
        <v>363.8299999999999</v>
      </c>
      <c r="O25" s="24">
        <f t="shared" si="1"/>
        <v>11.536973617453068</v>
      </c>
      <c r="P25" s="28">
        <f t="shared" si="2"/>
        <v>431.5930765714285</v>
      </c>
    </row>
    <row r="26" spans="1:16" ht="15" customHeight="1">
      <c r="A26" s="23">
        <v>2558</v>
      </c>
      <c r="B26" s="29">
        <v>12.93</v>
      </c>
      <c r="C26" s="29">
        <v>7.31</v>
      </c>
      <c r="D26" s="29">
        <v>10.27</v>
      </c>
      <c r="E26" s="29">
        <v>21.1</v>
      </c>
      <c r="F26" s="29">
        <v>65.17</v>
      </c>
      <c r="G26" s="29">
        <v>46.7</v>
      </c>
      <c r="H26" s="29">
        <v>32.41</v>
      </c>
      <c r="I26" s="29">
        <v>14.62</v>
      </c>
      <c r="J26" s="29">
        <v>13.18</v>
      </c>
      <c r="K26" s="29">
        <v>8.33</v>
      </c>
      <c r="L26" s="29">
        <v>5.75</v>
      </c>
      <c r="M26" s="29">
        <v>3.52</v>
      </c>
      <c r="N26" s="45">
        <f aca="true" t="shared" si="3" ref="N26:N31">SUM(B26:M26)</f>
        <v>241.29000000000005</v>
      </c>
      <c r="O26" s="24">
        <f t="shared" si="1"/>
        <v>7.651255707762559</v>
      </c>
      <c r="P26" s="28">
        <f t="shared" si="2"/>
        <v>431.5930765714285</v>
      </c>
    </row>
    <row r="27" spans="1:16" ht="15" customHeight="1">
      <c r="A27" s="23">
        <v>2559</v>
      </c>
      <c r="B27" s="29">
        <v>3.08</v>
      </c>
      <c r="C27" s="29">
        <v>11.42</v>
      </c>
      <c r="D27" s="29">
        <v>12.94</v>
      </c>
      <c r="E27" s="29">
        <v>35.09</v>
      </c>
      <c r="F27" s="29">
        <v>94.43</v>
      </c>
      <c r="G27" s="29">
        <v>101.13</v>
      </c>
      <c r="H27" s="29">
        <v>44.82</v>
      </c>
      <c r="I27" s="29">
        <v>24.07</v>
      </c>
      <c r="J27" s="29">
        <v>12.77</v>
      </c>
      <c r="K27" s="29">
        <v>11.51</v>
      </c>
      <c r="L27" s="29">
        <v>6.35</v>
      </c>
      <c r="M27" s="29">
        <v>5.76</v>
      </c>
      <c r="N27" s="45">
        <f t="shared" si="3"/>
        <v>363.37</v>
      </c>
      <c r="O27" s="24">
        <f t="shared" si="1"/>
        <v>11.522387113140537</v>
      </c>
      <c r="P27" s="28">
        <f t="shared" si="2"/>
        <v>431.5930765714285</v>
      </c>
    </row>
    <row r="28" spans="1:16" ht="15" customHeight="1">
      <c r="A28" s="23">
        <v>2560</v>
      </c>
      <c r="B28" s="29">
        <v>12.42</v>
      </c>
      <c r="C28" s="29">
        <v>17.41</v>
      </c>
      <c r="D28" s="29">
        <v>13.4</v>
      </c>
      <c r="E28" s="29">
        <v>58.54</v>
      </c>
      <c r="F28" s="29">
        <v>82.74</v>
      </c>
      <c r="G28" s="29">
        <v>95.36</v>
      </c>
      <c r="H28" s="29">
        <v>47.23</v>
      </c>
      <c r="I28" s="29">
        <v>22.99</v>
      </c>
      <c r="J28" s="29">
        <v>14.5</v>
      </c>
      <c r="K28" s="29">
        <v>10.69</v>
      </c>
      <c r="L28" s="29">
        <v>5.77</v>
      </c>
      <c r="M28" s="29">
        <v>5.89</v>
      </c>
      <c r="N28" s="45">
        <f t="shared" si="3"/>
        <v>386.94</v>
      </c>
      <c r="O28" s="24">
        <f t="shared" si="1"/>
        <v>12.269786910197869</v>
      </c>
      <c r="P28" s="28">
        <f t="shared" si="2"/>
        <v>431.5930765714285</v>
      </c>
    </row>
    <row r="29" spans="1:16" ht="15" customHeight="1">
      <c r="A29" s="23">
        <v>2561</v>
      </c>
      <c r="B29" s="29">
        <v>11.67</v>
      </c>
      <c r="C29" s="29">
        <v>19.78</v>
      </c>
      <c r="D29" s="29">
        <v>48.16</v>
      </c>
      <c r="E29" s="29">
        <v>103.16</v>
      </c>
      <c r="F29" s="29">
        <v>117.71</v>
      </c>
      <c r="G29" s="29">
        <v>129.46</v>
      </c>
      <c r="H29" s="29">
        <v>56.84</v>
      </c>
      <c r="I29" s="29">
        <v>30.2</v>
      </c>
      <c r="J29" s="29">
        <v>21.86</v>
      </c>
      <c r="K29" s="29">
        <v>18.58</v>
      </c>
      <c r="L29" s="29">
        <v>11.17</v>
      </c>
      <c r="M29" s="29">
        <v>9.28</v>
      </c>
      <c r="N29" s="45">
        <f t="shared" si="3"/>
        <v>577.87</v>
      </c>
      <c r="O29" s="24">
        <f t="shared" si="1"/>
        <v>18.324137493658043</v>
      </c>
      <c r="P29" s="28">
        <f t="shared" si="2"/>
        <v>431.5930765714285</v>
      </c>
    </row>
    <row r="30" spans="1:16" ht="15" customHeight="1">
      <c r="A30" s="23">
        <v>2562</v>
      </c>
      <c r="B30" s="29">
        <v>4.6</v>
      </c>
      <c r="C30" s="29">
        <v>3.72</v>
      </c>
      <c r="D30" s="29">
        <v>4.76</v>
      </c>
      <c r="E30" s="29">
        <v>5.73</v>
      </c>
      <c r="F30" s="29">
        <v>51.54</v>
      </c>
      <c r="G30" s="29">
        <v>27.84</v>
      </c>
      <c r="H30" s="29">
        <v>9.76</v>
      </c>
      <c r="I30" s="29">
        <v>6.52</v>
      </c>
      <c r="J30" s="29">
        <v>4.22</v>
      </c>
      <c r="K30" s="29">
        <v>4.94</v>
      </c>
      <c r="L30" s="29">
        <v>3.23</v>
      </c>
      <c r="M30" s="29">
        <v>1.45</v>
      </c>
      <c r="N30" s="45">
        <f t="shared" si="3"/>
        <v>128.31</v>
      </c>
      <c r="O30" s="24">
        <f t="shared" si="1"/>
        <v>4.068683409436834</v>
      </c>
      <c r="P30" s="28">
        <f t="shared" si="2"/>
        <v>431.5930765714285</v>
      </c>
    </row>
    <row r="31" spans="1:16" ht="15" customHeight="1">
      <c r="A31" s="23">
        <v>2563</v>
      </c>
      <c r="B31" s="29">
        <v>2.45</v>
      </c>
      <c r="C31" s="29">
        <v>5.95</v>
      </c>
      <c r="D31" s="29">
        <v>10.85</v>
      </c>
      <c r="E31" s="29">
        <v>12.74</v>
      </c>
      <c r="F31" s="29">
        <v>101.34</v>
      </c>
      <c r="G31" s="29">
        <v>46.44</v>
      </c>
      <c r="H31" s="29">
        <v>18.84</v>
      </c>
      <c r="I31" s="29">
        <v>10.89</v>
      </c>
      <c r="J31" s="29">
        <v>7.96</v>
      </c>
      <c r="K31" s="29">
        <v>5.78</v>
      </c>
      <c r="L31" s="29">
        <v>4.8</v>
      </c>
      <c r="M31" s="29">
        <v>3.86</v>
      </c>
      <c r="N31" s="45">
        <f t="shared" si="3"/>
        <v>231.90000000000003</v>
      </c>
      <c r="O31" s="24">
        <f t="shared" si="1"/>
        <v>7.353500761035009</v>
      </c>
      <c r="P31" s="28">
        <f t="shared" si="2"/>
        <v>431.5930765714285</v>
      </c>
    </row>
    <row r="32" spans="1:16" ht="15" customHeight="1">
      <c r="A32" s="23">
        <v>2564</v>
      </c>
      <c r="B32" s="29">
        <v>5.889888000000002</v>
      </c>
      <c r="C32" s="29">
        <v>3.7117440000000004</v>
      </c>
      <c r="D32" s="29">
        <v>23.803199999999997</v>
      </c>
      <c r="E32" s="29">
        <v>31.974048</v>
      </c>
      <c r="F32" s="29">
        <v>55.488672000000015</v>
      </c>
      <c r="G32" s="29">
        <v>26.275104</v>
      </c>
      <c r="H32" s="29">
        <v>19.526399999999995</v>
      </c>
      <c r="I32" s="29">
        <v>13.960511999999994</v>
      </c>
      <c r="J32" s="29">
        <v>9.17568</v>
      </c>
      <c r="K32" s="29">
        <v>5.664384</v>
      </c>
      <c r="L32" s="29">
        <v>3.4456319999999994</v>
      </c>
      <c r="M32" s="29">
        <v>4.303584</v>
      </c>
      <c r="N32" s="45">
        <f>SUM(B32:M32)</f>
        <v>203.218848</v>
      </c>
      <c r="O32" s="24">
        <f t="shared" si="1"/>
        <v>6.444027397260274</v>
      </c>
      <c r="P32" s="28">
        <f t="shared" si="2"/>
        <v>431.5930765714285</v>
      </c>
    </row>
    <row r="33" spans="1:16" ht="15" customHeight="1">
      <c r="A33" s="23">
        <v>2565</v>
      </c>
      <c r="B33" s="29">
        <v>4.210272000000001</v>
      </c>
      <c r="C33" s="29">
        <v>18.309024000000008</v>
      </c>
      <c r="D33" s="29">
        <v>26.79782399999998</v>
      </c>
      <c r="E33" s="29">
        <v>80.24572799999999</v>
      </c>
      <c r="F33" s="29">
        <v>145.771488</v>
      </c>
      <c r="G33" s="29">
        <v>79.52860799999999</v>
      </c>
      <c r="H33" s="29">
        <v>54.780192</v>
      </c>
      <c r="I33" s="29">
        <v>23.164703999999997</v>
      </c>
      <c r="J33" s="29">
        <v>15.545087999999998</v>
      </c>
      <c r="K33" s="29">
        <v>10.758527999999998</v>
      </c>
      <c r="L33" s="29">
        <v>7.344</v>
      </c>
      <c r="M33" s="29">
        <v>6.431616</v>
      </c>
      <c r="N33" s="45">
        <f>SUM(B33:M33)</f>
        <v>472.887072</v>
      </c>
      <c r="O33" s="24">
        <f>+N33*1000000/(365*86400)</f>
        <v>14.995150684931508</v>
      </c>
      <c r="P33" s="28">
        <f t="shared" si="2"/>
        <v>431.5930765714285</v>
      </c>
    </row>
    <row r="34" spans="1:16" ht="15" customHeight="1">
      <c r="A34" s="23">
        <v>2566</v>
      </c>
      <c r="B34" s="29">
        <v>4.499712000000002</v>
      </c>
      <c r="C34" s="29">
        <v>7.095167999999999</v>
      </c>
      <c r="D34" s="29">
        <v>12.311136</v>
      </c>
      <c r="E34" s="29">
        <v>31.511808000000006</v>
      </c>
      <c r="F34" s="29">
        <v>70.41513600000002</v>
      </c>
      <c r="G34" s="29">
        <v>61.19539200000002</v>
      </c>
      <c r="H34" s="29">
        <v>38.273472000000005</v>
      </c>
      <c r="I34" s="29">
        <v>20.004192000000003</v>
      </c>
      <c r="J34" s="29">
        <v>13.495680000000002</v>
      </c>
      <c r="K34" s="29">
        <v>7.876224000000002</v>
      </c>
      <c r="L34" s="29">
        <v>7.378560000000002</v>
      </c>
      <c r="M34" s="29">
        <v>5.223744000000002</v>
      </c>
      <c r="N34" s="45">
        <f>SUM(B34:M34)</f>
        <v>279.28022400000003</v>
      </c>
      <c r="O34" s="24">
        <f>+N34*1000000/(365*86400)</f>
        <v>8.85591780821918</v>
      </c>
      <c r="P34" s="28">
        <f t="shared" si="2"/>
        <v>431.5930765714285</v>
      </c>
    </row>
    <row r="35" spans="1:16" ht="15" customHeight="1" hidden="1">
      <c r="A35" s="30">
        <v>2567</v>
      </c>
      <c r="B35" s="31">
        <v>4.103999999999997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6">
        <f>SUM(B35:M35)</f>
        <v>4.103999999999997</v>
      </c>
      <c r="O35" s="32">
        <f>+N35*1000000/(365*86400)</f>
        <v>0.13013698630136977</v>
      </c>
      <c r="P35" s="28"/>
    </row>
    <row r="36" spans="1:16" ht="15" customHeight="1">
      <c r="A36" s="23">
        <v>2568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45"/>
      <c r="O36" s="24"/>
      <c r="P36" s="28"/>
    </row>
    <row r="37" spans="1:16" ht="15" customHeight="1">
      <c r="A37" s="23">
        <v>2569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45"/>
      <c r="O37" s="24"/>
      <c r="P37" s="28"/>
    </row>
    <row r="38" spans="1:16" ht="15" customHeight="1">
      <c r="A38" s="23">
        <v>2570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45"/>
      <c r="O38" s="24"/>
      <c r="P38" s="28"/>
    </row>
    <row r="39" spans="1:16" ht="15" customHeight="1">
      <c r="A39" s="26" t="s">
        <v>19</v>
      </c>
      <c r="B39" s="27">
        <f>MAX(B7:B34)</f>
        <v>64.16</v>
      </c>
      <c r="C39" s="27">
        <f aca="true" t="shared" si="4" ref="C39:M39">MAX(C7:C34)</f>
        <v>50.7</v>
      </c>
      <c r="D39" s="27">
        <f t="shared" si="4"/>
        <v>146.46</v>
      </c>
      <c r="E39" s="27">
        <f t="shared" si="4"/>
        <v>229.67</v>
      </c>
      <c r="F39" s="27">
        <f t="shared" si="4"/>
        <v>246.41</v>
      </c>
      <c r="G39" s="27">
        <f t="shared" si="4"/>
        <v>199.35</v>
      </c>
      <c r="H39" s="27">
        <f t="shared" si="4"/>
        <v>100.15</v>
      </c>
      <c r="I39" s="27">
        <f t="shared" si="4"/>
        <v>33.88</v>
      </c>
      <c r="J39" s="27">
        <f t="shared" si="4"/>
        <v>23.73</v>
      </c>
      <c r="K39" s="27">
        <f t="shared" si="4"/>
        <v>18.58</v>
      </c>
      <c r="L39" s="27">
        <f t="shared" si="4"/>
        <v>12.79</v>
      </c>
      <c r="M39" s="27">
        <f t="shared" si="4"/>
        <v>13.34</v>
      </c>
      <c r="N39" s="47">
        <f>MAX(N7:N34)</f>
        <v>957.81</v>
      </c>
      <c r="O39" s="24">
        <f>+N39*1000000/(365*86400)</f>
        <v>30.37195585996956</v>
      </c>
      <c r="P39" s="25"/>
    </row>
    <row r="40" spans="1:16" ht="15" customHeight="1">
      <c r="A40" s="26" t="s">
        <v>16</v>
      </c>
      <c r="B40" s="27">
        <f>AVERAGE(B7:B34)</f>
        <v>9.229281142857143</v>
      </c>
      <c r="C40" s="27">
        <f aca="true" t="shared" si="5" ref="C40:M40">AVERAGE(C7:C34)</f>
        <v>15.12628342857143</v>
      </c>
      <c r="D40" s="27">
        <f t="shared" si="5"/>
        <v>29.637577142857136</v>
      </c>
      <c r="E40" s="27">
        <f t="shared" si="5"/>
        <v>69.47505657142857</v>
      </c>
      <c r="F40" s="27">
        <f t="shared" si="5"/>
        <v>110.87161771428569</v>
      </c>
      <c r="G40" s="27">
        <f t="shared" si="5"/>
        <v>95.349968</v>
      </c>
      <c r="H40" s="27">
        <f t="shared" si="5"/>
        <v>43.525716571428575</v>
      </c>
      <c r="I40" s="27">
        <f t="shared" si="5"/>
        <v>21.654264571428573</v>
      </c>
      <c r="J40" s="27">
        <f t="shared" si="5"/>
        <v>14.158444571428571</v>
      </c>
      <c r="K40" s="27">
        <f t="shared" si="5"/>
        <v>10.149612</v>
      </c>
      <c r="L40" s="27">
        <f t="shared" si="5"/>
        <v>6.783863999999999</v>
      </c>
      <c r="M40" s="27">
        <f t="shared" si="5"/>
        <v>5.631390857142857</v>
      </c>
      <c r="N40" s="47">
        <f>SUM(B40:M40)</f>
        <v>431.5930765714285</v>
      </c>
      <c r="O40" s="24">
        <f>+N40*1000000/(365*86400)</f>
        <v>13.68572667971298</v>
      </c>
      <c r="P40" s="25"/>
    </row>
    <row r="41" spans="1:16" ht="15" customHeight="1">
      <c r="A41" s="26" t="s">
        <v>20</v>
      </c>
      <c r="B41" s="27">
        <f>MIN(B7:B34)</f>
        <v>2.45</v>
      </c>
      <c r="C41" s="27">
        <f aca="true" t="shared" si="6" ref="C41:M41">MIN(C7:C34)</f>
        <v>3.3</v>
      </c>
      <c r="D41" s="27">
        <f t="shared" si="6"/>
        <v>3.01</v>
      </c>
      <c r="E41" s="27">
        <f t="shared" si="6"/>
        <v>5.73</v>
      </c>
      <c r="F41" s="27">
        <f t="shared" si="6"/>
        <v>11.45</v>
      </c>
      <c r="G41" s="27">
        <f t="shared" si="6"/>
        <v>26.275104</v>
      </c>
      <c r="H41" s="27">
        <f t="shared" si="6"/>
        <v>6.11</v>
      </c>
      <c r="I41" s="27">
        <f t="shared" si="6"/>
        <v>5.19</v>
      </c>
      <c r="J41" s="27">
        <f t="shared" si="6"/>
        <v>4.22</v>
      </c>
      <c r="K41" s="27">
        <f t="shared" si="6"/>
        <v>4</v>
      </c>
      <c r="L41" s="27">
        <f t="shared" si="6"/>
        <v>3.23</v>
      </c>
      <c r="M41" s="27">
        <f t="shared" si="6"/>
        <v>1.45</v>
      </c>
      <c r="N41" s="47">
        <f>MIN(N7:N34)</f>
        <v>128.31</v>
      </c>
      <c r="O41" s="24">
        <f>+N41*1000000/(365*86400)</f>
        <v>4.068683409436834</v>
      </c>
      <c r="P41" s="25"/>
    </row>
    <row r="42" spans="1:15" ht="21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48"/>
      <c r="O42" s="38"/>
    </row>
    <row r="43" spans="1:15" ht="18" customHeigh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49"/>
      <c r="O43" s="39"/>
    </row>
    <row r="44" spans="1:15" ht="18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3"/>
      <c r="O44" s="16"/>
    </row>
    <row r="45" spans="1:15" ht="18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33"/>
      <c r="O45" s="16"/>
    </row>
    <row r="46" spans="1:15" ht="18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33"/>
      <c r="O46" s="16"/>
    </row>
    <row r="47" spans="1:15" ht="18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33"/>
      <c r="O47" s="16"/>
    </row>
    <row r="48" spans="1:15" ht="18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33"/>
      <c r="O48" s="16"/>
    </row>
    <row r="49" spans="1:15" ht="18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33"/>
      <c r="O49" s="16"/>
    </row>
    <row r="50" spans="1:15" ht="24.75" customHeight="1">
      <c r="A50" s="18"/>
      <c r="B50" s="19"/>
      <c r="C50" s="20"/>
      <c r="D50" s="17"/>
      <c r="E50" s="19"/>
      <c r="F50" s="19"/>
      <c r="G50" s="19"/>
      <c r="H50" s="19"/>
      <c r="I50" s="19"/>
      <c r="J50" s="19"/>
      <c r="K50" s="19"/>
      <c r="L50" s="19"/>
      <c r="M50" s="19"/>
      <c r="N50" s="21"/>
      <c r="O50" s="39"/>
    </row>
    <row r="51" spans="1:15" ht="24.75" customHeight="1">
      <c r="A51" s="18"/>
      <c r="B51" s="19"/>
      <c r="C51" s="19"/>
      <c r="D51" s="19"/>
      <c r="E51" s="17"/>
      <c r="F51" s="19"/>
      <c r="G51" s="19"/>
      <c r="H51" s="19"/>
      <c r="I51" s="19"/>
      <c r="J51" s="19"/>
      <c r="K51" s="19"/>
      <c r="L51" s="19"/>
      <c r="M51" s="19"/>
      <c r="N51" s="21"/>
      <c r="O51" s="39"/>
    </row>
    <row r="52" spans="1:15" ht="24.75" customHeight="1">
      <c r="A52" s="18"/>
      <c r="B52" s="19"/>
      <c r="C52" s="19"/>
      <c r="D52" s="19"/>
      <c r="E52" s="17"/>
      <c r="F52" s="19"/>
      <c r="G52" s="19"/>
      <c r="H52" s="19"/>
      <c r="I52" s="19"/>
      <c r="J52" s="19"/>
      <c r="K52" s="19"/>
      <c r="L52" s="19"/>
      <c r="M52" s="19"/>
      <c r="N52" s="21"/>
      <c r="O52" s="39"/>
    </row>
    <row r="53" spans="1:15" ht="24.75" customHeight="1">
      <c r="A53" s="18"/>
      <c r="B53" s="19"/>
      <c r="C53" s="19"/>
      <c r="D53" s="19"/>
      <c r="E53" s="17"/>
      <c r="F53" s="19"/>
      <c r="G53" s="19"/>
      <c r="H53" s="19"/>
      <c r="I53" s="19"/>
      <c r="J53" s="19"/>
      <c r="K53" s="19"/>
      <c r="L53" s="19"/>
      <c r="M53" s="19"/>
      <c r="N53" s="21"/>
      <c r="O53" s="39"/>
    </row>
    <row r="54" spans="1:15" ht="24.75" customHeight="1">
      <c r="A54" s="18"/>
      <c r="B54" s="19"/>
      <c r="C54" s="19"/>
      <c r="D54" s="19"/>
      <c r="E54" s="17"/>
      <c r="F54" s="19"/>
      <c r="G54" s="19"/>
      <c r="H54" s="19"/>
      <c r="I54" s="19"/>
      <c r="J54" s="19"/>
      <c r="K54" s="19"/>
      <c r="L54" s="19"/>
      <c r="M54" s="19"/>
      <c r="N54" s="21"/>
      <c r="O54" s="39"/>
    </row>
    <row r="55" ht="18" customHeight="1">
      <c r="A55" s="22"/>
    </row>
    <row r="56" ht="18" customHeight="1">
      <c r="A56" s="22"/>
    </row>
    <row r="57" ht="18" customHeight="1">
      <c r="A57" s="22"/>
    </row>
    <row r="58" ht="18" customHeight="1">
      <c r="A58" s="22"/>
    </row>
    <row r="59" ht="18" customHeight="1">
      <c r="A59" s="22"/>
    </row>
    <row r="60" ht="18" customHeight="1">
      <c r="A60" s="22"/>
    </row>
    <row r="61" ht="18" customHeight="1">
      <c r="A61" s="22"/>
    </row>
    <row r="62" ht="18" customHeight="1">
      <c r="A62" s="22"/>
    </row>
    <row r="63" ht="18" customHeight="1">
      <c r="A63" s="22"/>
    </row>
    <row r="64" ht="18" customHeight="1">
      <c r="A64" s="22"/>
    </row>
    <row r="65" ht="18" customHeight="1">
      <c r="A65" s="22"/>
    </row>
    <row r="66" ht="18" customHeight="1">
      <c r="A66" s="22"/>
    </row>
    <row r="67" ht="18" customHeight="1">
      <c r="A67" s="22"/>
    </row>
    <row r="68" ht="18" customHeight="1">
      <c r="A68" s="22"/>
    </row>
    <row r="69" ht="18" customHeight="1">
      <c r="A69" s="22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2016-07-05T08:08:50Z</cp:lastPrinted>
  <dcterms:created xsi:type="dcterms:W3CDTF">1994-01-31T08:04:27Z</dcterms:created>
  <dcterms:modified xsi:type="dcterms:W3CDTF">2024-05-29T03:17:18Z</dcterms:modified>
  <cp:category/>
  <cp:version/>
  <cp:contentType/>
  <cp:contentStatus/>
</cp:coreProperties>
</file>