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<sst xmlns="http://schemas.openxmlformats.org/spreadsheetml/2006/main" count="30" uniqueCount="25">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</sst>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8" xfId="0" applyNumberFormat="1" applyFont="1" applyFill="1" applyBorder="1" applyAlignment="1" applyProtection="1">
      <alignment horizontal="center" vertical="center"/>
      <protection/>
    </xf>
    <xf numFmtId="236" fontId="53" fillId="35" borderId="15" xfId="0" applyNumberFormat="1" applyFont="1" applyFill="1" applyBorder="1" applyAlignment="1" applyProtection="1">
      <alignment horizontal="center" vertical="center"/>
      <protection/>
    </xf>
    <xf numFmtId="236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>
      <alignment horizontal="center" vertical="center"/>
    </xf>
    <xf numFmtId="236" fontId="53" fillId="36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36" fontId="8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-0.02325"/>
          <c:y val="-0.016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'N.49-H.05'!$A$7:$A$52</c:f>
              <c:numCache>
                <c:ptCount val="46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  <c:pt idx="45">
                  <c:v>2567</c:v>
                </c:pt>
              </c:numCache>
            </c:numRef>
          </c:cat>
          <c:val>
            <c:numRef>
              <c:f>'N.49-H.05'!$N$7:$N$52</c:f>
              <c:numCache>
                <c:ptCount val="46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223.35000000000002</c:v>
                </c:pt>
                <c:pt idx="41">
                  <c:v>205.47</c:v>
                </c:pt>
                <c:pt idx="42">
                  <c:v>125.49859200000003</c:v>
                </c:pt>
                <c:pt idx="43">
                  <c:v>224.78601600000002</c:v>
                </c:pt>
                <c:pt idx="44">
                  <c:v>260.8727040000001</c:v>
                </c:pt>
                <c:pt idx="45">
                  <c:v>1.3227840000000006</c:v>
                </c:pt>
              </c:numCache>
            </c:numRef>
          </c:val>
        </c:ser>
        <c:gapWidth val="100"/>
        <c:axId val="8229325"/>
        <c:axId val="6955062"/>
      </c:barChart>
      <c:lineChart>
        <c:grouping val="standard"/>
        <c:varyColors val="0"/>
        <c:ser>
          <c:idx val="1"/>
          <c:order val="1"/>
          <c:tx>
            <c:v>ค่าเฉลี่ย 293.8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'N.49-H.05'!$P$7:$P$51</c:f>
              <c:numCache>
                <c:ptCount val="45"/>
                <c:pt idx="0">
                  <c:v>293.83353309333336</c:v>
                </c:pt>
                <c:pt idx="1">
                  <c:v>293.83353309333336</c:v>
                </c:pt>
                <c:pt idx="2">
                  <c:v>293.83353309333336</c:v>
                </c:pt>
                <c:pt idx="3">
                  <c:v>293.83353309333336</c:v>
                </c:pt>
                <c:pt idx="4">
                  <c:v>293.83353309333336</c:v>
                </c:pt>
                <c:pt idx="5">
                  <c:v>293.83353309333336</c:v>
                </c:pt>
                <c:pt idx="6">
                  <c:v>293.83353309333336</c:v>
                </c:pt>
                <c:pt idx="7">
                  <c:v>293.83353309333336</c:v>
                </c:pt>
                <c:pt idx="8">
                  <c:v>293.83353309333336</c:v>
                </c:pt>
                <c:pt idx="9">
                  <c:v>293.83353309333336</c:v>
                </c:pt>
                <c:pt idx="10">
                  <c:v>293.83353309333336</c:v>
                </c:pt>
                <c:pt idx="11">
                  <c:v>293.83353309333336</c:v>
                </c:pt>
                <c:pt idx="12">
                  <c:v>293.83353309333336</c:v>
                </c:pt>
                <c:pt idx="13">
                  <c:v>293.83353309333336</c:v>
                </c:pt>
                <c:pt idx="14">
                  <c:v>293.83353309333336</c:v>
                </c:pt>
                <c:pt idx="15">
                  <c:v>293.83353309333336</c:v>
                </c:pt>
                <c:pt idx="16">
                  <c:v>293.83353309333336</c:v>
                </c:pt>
                <c:pt idx="17">
                  <c:v>293.83353309333336</c:v>
                </c:pt>
                <c:pt idx="18">
                  <c:v>293.83353309333336</c:v>
                </c:pt>
                <c:pt idx="19">
                  <c:v>293.83353309333336</c:v>
                </c:pt>
                <c:pt idx="20">
                  <c:v>293.83353309333336</c:v>
                </c:pt>
                <c:pt idx="21">
                  <c:v>293.83353309333336</c:v>
                </c:pt>
                <c:pt idx="22">
                  <c:v>293.83353309333336</c:v>
                </c:pt>
                <c:pt idx="23">
                  <c:v>293.83353309333336</c:v>
                </c:pt>
                <c:pt idx="24">
                  <c:v>293.83353309333336</c:v>
                </c:pt>
                <c:pt idx="25">
                  <c:v>293.83353309333336</c:v>
                </c:pt>
                <c:pt idx="26">
                  <c:v>293.83353309333336</c:v>
                </c:pt>
                <c:pt idx="27">
                  <c:v>293.83353309333336</c:v>
                </c:pt>
                <c:pt idx="28">
                  <c:v>293.83353309333336</c:v>
                </c:pt>
                <c:pt idx="29">
                  <c:v>293.83353309333336</c:v>
                </c:pt>
                <c:pt idx="30">
                  <c:v>293.83353309333336</c:v>
                </c:pt>
                <c:pt idx="31">
                  <c:v>293.83353309333336</c:v>
                </c:pt>
                <c:pt idx="32">
                  <c:v>293.83353309333336</c:v>
                </c:pt>
                <c:pt idx="33">
                  <c:v>293.83353309333336</c:v>
                </c:pt>
                <c:pt idx="34">
                  <c:v>293.83353309333336</c:v>
                </c:pt>
                <c:pt idx="35">
                  <c:v>293.83353309333336</c:v>
                </c:pt>
                <c:pt idx="36">
                  <c:v>293.83353309333336</c:v>
                </c:pt>
                <c:pt idx="37">
                  <c:v>293.83353309333336</c:v>
                </c:pt>
                <c:pt idx="38">
                  <c:v>293.83353309333336</c:v>
                </c:pt>
                <c:pt idx="39">
                  <c:v>293.83353309333336</c:v>
                </c:pt>
                <c:pt idx="40">
                  <c:v>293.83353309333336</c:v>
                </c:pt>
                <c:pt idx="41">
                  <c:v>293.83353309333336</c:v>
                </c:pt>
                <c:pt idx="42">
                  <c:v>293.83353309333336</c:v>
                </c:pt>
                <c:pt idx="43">
                  <c:v>293.83353309333336</c:v>
                </c:pt>
                <c:pt idx="44">
                  <c:v>293.83353309333336</c:v>
                </c:pt>
              </c:numCache>
            </c:numRef>
          </c:val>
          <c:smooth val="0"/>
        </c:ser>
        <c:axId val="8229325"/>
        <c:axId val="6955062"/>
      </c:lineChart>
      <c:catAx>
        <c:axId val="822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955062"/>
        <c:crossesAt val="0"/>
        <c:auto val="1"/>
        <c:lblOffset val="100"/>
        <c:tickLblSkip val="1"/>
        <c:noMultiLvlLbl val="0"/>
      </c:catAx>
      <c:valAx>
        <c:axId val="695506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932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45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zoomScalePageLayoutView="0" workbookViewId="0" topLeftCell="A43">
      <selection activeCell="P61" sqref="P6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21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>+N7*1000000/(365*86400)</f>
        <v>4.691780821917807</v>
      </c>
      <c r="P7" s="35">
        <f>$N$59</f>
        <v>293.83353309333336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0" ref="N8:N42">SUM(B8:M8)</f>
        <v>269.84</v>
      </c>
      <c r="O8" s="34">
        <f aca="true" t="shared" si="1" ref="O8:O49">+N8*1000000/(365*86400)</f>
        <v>8.556570268899035</v>
      </c>
      <c r="P8" s="35">
        <f aca="true" t="shared" si="2" ref="P8:P51">$N$59</f>
        <v>293.83353309333336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0"/>
        <v>260.02</v>
      </c>
      <c r="O9" s="34">
        <f t="shared" si="1"/>
        <v>8.245180111618467</v>
      </c>
      <c r="P9" s="35">
        <f t="shared" si="2"/>
        <v>293.83353309333336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0"/>
        <v>418.84000000000003</v>
      </c>
      <c r="O10" s="34">
        <f t="shared" si="1"/>
        <v>13.281329274479962</v>
      </c>
      <c r="P10" s="35">
        <f t="shared" si="2"/>
        <v>293.83353309333336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0"/>
        <v>305.48</v>
      </c>
      <c r="O11" s="34">
        <f t="shared" si="1"/>
        <v>9.686707255200407</v>
      </c>
      <c r="P11" s="35">
        <f t="shared" si="2"/>
        <v>293.83353309333336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0"/>
        <v>407.5400000000001</v>
      </c>
      <c r="O12" s="34">
        <f t="shared" si="1"/>
        <v>12.92300862506342</v>
      </c>
      <c r="P12" s="35">
        <f t="shared" si="2"/>
        <v>293.83353309333336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0"/>
        <v>286.48999999999995</v>
      </c>
      <c r="O13" s="34">
        <f t="shared" si="1"/>
        <v>9.084538305428714</v>
      </c>
      <c r="P13" s="35">
        <f t="shared" si="2"/>
        <v>293.83353309333336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0"/>
        <v>226.52</v>
      </c>
      <c r="O14" s="34">
        <f t="shared" si="1"/>
        <v>7.182902080162354</v>
      </c>
      <c r="P14" s="35">
        <f t="shared" si="2"/>
        <v>293.83353309333336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0"/>
        <v>99.57000000000001</v>
      </c>
      <c r="O15" s="34">
        <f t="shared" si="1"/>
        <v>3.15734398782344</v>
      </c>
      <c r="P15" s="35">
        <f t="shared" si="2"/>
        <v>293.83353309333336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0"/>
        <v>239.771</v>
      </c>
      <c r="O16" s="34">
        <f t="shared" si="1"/>
        <v>7.603088533739219</v>
      </c>
      <c r="P16" s="35">
        <f t="shared" si="2"/>
        <v>293.83353309333336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0"/>
        <v>237.91</v>
      </c>
      <c r="O17" s="34">
        <f t="shared" si="1"/>
        <v>7.544076610857433</v>
      </c>
      <c r="P17" s="35">
        <f t="shared" si="2"/>
        <v>293.83353309333336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0"/>
        <v>241.42999999999998</v>
      </c>
      <c r="O18" s="34">
        <f t="shared" si="1"/>
        <v>7.655695078640283</v>
      </c>
      <c r="P18" s="35">
        <f t="shared" si="2"/>
        <v>293.83353309333336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0"/>
        <v>190.06</v>
      </c>
      <c r="O19" s="34">
        <f t="shared" si="1"/>
        <v>6.026763064434297</v>
      </c>
      <c r="P19" s="35">
        <f t="shared" si="2"/>
        <v>293.83353309333336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0"/>
        <v>187.98999999999998</v>
      </c>
      <c r="O20" s="34">
        <f t="shared" si="1"/>
        <v>5.961123795027904</v>
      </c>
      <c r="P20" s="35">
        <f t="shared" si="2"/>
        <v>293.83353309333336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0"/>
        <v>246.77000000000004</v>
      </c>
      <c r="O21" s="34">
        <f t="shared" si="1"/>
        <v>7.825025367833588</v>
      </c>
      <c r="P21" s="35">
        <f t="shared" si="2"/>
        <v>293.83353309333336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0"/>
        <v>425.18</v>
      </c>
      <c r="O22" s="34">
        <f t="shared" si="1"/>
        <v>13.482369355657028</v>
      </c>
      <c r="P22" s="35">
        <f t="shared" si="2"/>
        <v>293.83353309333336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0"/>
        <v>475.30000000000007</v>
      </c>
      <c r="O23" s="34">
        <f t="shared" si="1"/>
        <v>15.07166412988331</v>
      </c>
      <c r="P23" s="35">
        <f t="shared" si="2"/>
        <v>293.83353309333336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0"/>
        <v>267.13</v>
      </c>
      <c r="O24" s="34">
        <f t="shared" si="1"/>
        <v>8.470636732623033</v>
      </c>
      <c r="P24" s="35">
        <f t="shared" si="2"/>
        <v>293.83353309333336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0"/>
        <v>266.44399999999996</v>
      </c>
      <c r="O25" s="34">
        <f t="shared" si="1"/>
        <v>8.448883815322171</v>
      </c>
      <c r="P25" s="35">
        <f t="shared" si="2"/>
        <v>293.83353309333336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0"/>
        <v>185.64</v>
      </c>
      <c r="O26" s="34">
        <f t="shared" si="1"/>
        <v>5.886605783866058</v>
      </c>
      <c r="P26" s="35">
        <f t="shared" si="2"/>
        <v>293.83353309333336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0"/>
        <v>449.09</v>
      </c>
      <c r="O27" s="34">
        <f t="shared" si="1"/>
        <v>14.240550481988839</v>
      </c>
      <c r="P27" s="35">
        <f t="shared" si="2"/>
        <v>293.83353309333336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0"/>
        <v>382.24199999999996</v>
      </c>
      <c r="O28" s="34">
        <f t="shared" si="1"/>
        <v>12.120814307458142</v>
      </c>
      <c r="P28" s="35">
        <f t="shared" si="2"/>
        <v>293.83353309333336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0"/>
        <v>366.98499999999996</v>
      </c>
      <c r="O29" s="34">
        <f t="shared" si="1"/>
        <v>11.637018011161844</v>
      </c>
      <c r="P29" s="35">
        <f t="shared" si="2"/>
        <v>293.83353309333336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0"/>
        <v>334.87999999999994</v>
      </c>
      <c r="O30" s="34">
        <f t="shared" si="1"/>
        <v>10.618975139523084</v>
      </c>
      <c r="P30" s="35">
        <f t="shared" si="2"/>
        <v>293.83353309333336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0"/>
        <v>287.37799999999993</v>
      </c>
      <c r="O31" s="34">
        <f t="shared" si="1"/>
        <v>9.112696600710297</v>
      </c>
      <c r="P31" s="35">
        <f t="shared" si="2"/>
        <v>293.83353309333336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0"/>
        <v>373.0109999999999</v>
      </c>
      <c r="O32" s="34">
        <f t="shared" si="1"/>
        <v>11.828101217656009</v>
      </c>
      <c r="P32" s="35">
        <f t="shared" si="2"/>
        <v>293.83353309333336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0"/>
        <v>319.4294399999999</v>
      </c>
      <c r="O33" s="34">
        <f t="shared" si="1"/>
        <v>10.129041095890408</v>
      </c>
      <c r="P33" s="35">
        <f t="shared" si="2"/>
        <v>293.83353309333336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0"/>
        <v>227.84284800000003</v>
      </c>
      <c r="O34" s="34">
        <f t="shared" si="1"/>
        <v>7.224849315068494</v>
      </c>
      <c r="P34" s="35">
        <f t="shared" si="2"/>
        <v>293.83353309333336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0"/>
        <v>296.2017158400001</v>
      </c>
      <c r="O35" s="34">
        <f t="shared" si="1"/>
        <v>9.392494794520552</v>
      </c>
      <c r="P35" s="35">
        <f t="shared" si="2"/>
        <v>293.83353309333336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0"/>
        <v>438.37372800000026</v>
      </c>
      <c r="O36" s="34">
        <f t="shared" si="1"/>
        <v>13.900739726027405</v>
      </c>
      <c r="P36" s="35">
        <f t="shared" si="2"/>
        <v>293.83353309333336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0"/>
        <v>244.80662400000006</v>
      </c>
      <c r="O37" s="34">
        <f t="shared" si="1"/>
        <v>7.762767123287673</v>
      </c>
      <c r="P37" s="35">
        <f t="shared" si="2"/>
        <v>293.83353309333336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0"/>
        <v>349.03439999999995</v>
      </c>
      <c r="O38" s="34">
        <f t="shared" si="1"/>
        <v>11.06780821917808</v>
      </c>
      <c r="P38" s="35">
        <f t="shared" si="2"/>
        <v>293.83353309333336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0"/>
        <v>674.421984</v>
      </c>
      <c r="O39" s="34">
        <f t="shared" si="1"/>
        <v>21.38578082191781</v>
      </c>
      <c r="P39" s="35">
        <f t="shared" si="2"/>
        <v>293.83353309333336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0"/>
        <v>310.47667200000006</v>
      </c>
      <c r="O40" s="34">
        <f t="shared" si="1"/>
        <v>9.84515068493151</v>
      </c>
      <c r="P40" s="35">
        <f t="shared" si="2"/>
        <v>293.83353309333336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0"/>
        <v>259.343424</v>
      </c>
      <c r="O41" s="34">
        <f t="shared" si="1"/>
        <v>8.22372602739726</v>
      </c>
      <c r="P41" s="35">
        <f t="shared" si="2"/>
        <v>293.83353309333336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0"/>
        <v>313.883424</v>
      </c>
      <c r="O42" s="34">
        <f t="shared" si="1"/>
        <v>9.953178082191782</v>
      </c>
      <c r="P42" s="35">
        <f t="shared" si="2"/>
        <v>293.83353309333336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 aca="true" t="shared" si="3" ref="N43:N48">SUM(B43:M43)</f>
        <v>216.48000000000002</v>
      </c>
      <c r="O43" s="34">
        <f t="shared" si="1"/>
        <v>6.864535768645359</v>
      </c>
      <c r="P43" s="35">
        <f t="shared" si="2"/>
        <v>293.83353309333336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 t="shared" si="3"/>
        <v>255.32000000000002</v>
      </c>
      <c r="O44" s="34">
        <f t="shared" si="1"/>
        <v>8.096144089294775</v>
      </c>
      <c r="P44" s="35">
        <f t="shared" si="2"/>
        <v>293.83353309333336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 t="shared" si="3"/>
        <v>220.81000000000003</v>
      </c>
      <c r="O45" s="34">
        <f t="shared" si="1"/>
        <v>7.001839167935059</v>
      </c>
      <c r="P45" s="35">
        <f t="shared" si="2"/>
        <v>293.83353309333336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 t="shared" si="3"/>
        <v>410.5</v>
      </c>
      <c r="O46" s="34">
        <f t="shared" si="1"/>
        <v>13.016869609335362</v>
      </c>
      <c r="P46" s="35">
        <f t="shared" si="2"/>
        <v>293.83353309333336</v>
      </c>
    </row>
    <row r="47" spans="1:16" ht="15" customHeight="1">
      <c r="A47" s="39">
        <v>2562</v>
      </c>
      <c r="B47" s="32">
        <v>1.53</v>
      </c>
      <c r="C47" s="32">
        <v>1.47</v>
      </c>
      <c r="D47" s="32">
        <v>1.63</v>
      </c>
      <c r="E47" s="32">
        <v>32.46</v>
      </c>
      <c r="F47" s="32">
        <v>136.27</v>
      </c>
      <c r="G47" s="32">
        <v>38.78</v>
      </c>
      <c r="H47" s="32">
        <v>6.92</v>
      </c>
      <c r="I47" s="32">
        <v>0.93</v>
      </c>
      <c r="J47" s="32">
        <v>0.19</v>
      </c>
      <c r="K47" s="32">
        <v>0.11</v>
      </c>
      <c r="L47" s="32">
        <v>1.4</v>
      </c>
      <c r="M47" s="32">
        <v>1.66</v>
      </c>
      <c r="N47" s="33">
        <f t="shared" si="3"/>
        <v>223.35000000000002</v>
      </c>
      <c r="O47" s="34">
        <f t="shared" si="1"/>
        <v>7.0823820395738215</v>
      </c>
      <c r="P47" s="35">
        <f t="shared" si="2"/>
        <v>293.83353309333336</v>
      </c>
    </row>
    <row r="48" spans="1:16" ht="15" customHeight="1">
      <c r="A48" s="39">
        <v>2563</v>
      </c>
      <c r="B48" s="32">
        <v>2.19</v>
      </c>
      <c r="C48" s="32">
        <v>0.94</v>
      </c>
      <c r="D48" s="32">
        <v>13.52</v>
      </c>
      <c r="E48" s="32">
        <v>21.24</v>
      </c>
      <c r="F48" s="32">
        <v>98.18</v>
      </c>
      <c r="G48" s="32">
        <v>43.96</v>
      </c>
      <c r="H48" s="32">
        <v>13.83</v>
      </c>
      <c r="I48" s="32">
        <v>4.45</v>
      </c>
      <c r="J48" s="32">
        <v>2.37</v>
      </c>
      <c r="K48" s="32">
        <v>1.88</v>
      </c>
      <c r="L48" s="32">
        <v>1.57</v>
      </c>
      <c r="M48" s="32">
        <v>1.34</v>
      </c>
      <c r="N48" s="33">
        <f t="shared" si="3"/>
        <v>205.47</v>
      </c>
      <c r="O48" s="34">
        <f t="shared" si="1"/>
        <v>6.515410958904109</v>
      </c>
      <c r="P48" s="35">
        <f t="shared" si="2"/>
        <v>293.83353309333336</v>
      </c>
    </row>
    <row r="49" spans="1:16" ht="15" customHeight="1">
      <c r="A49" s="39">
        <v>2564</v>
      </c>
      <c r="B49" s="32">
        <v>2.436912</v>
      </c>
      <c r="C49" s="32">
        <v>1.4519520000000006</v>
      </c>
      <c r="D49" s="32">
        <v>29.26108800000001</v>
      </c>
      <c r="E49" s="32">
        <v>25.35408</v>
      </c>
      <c r="F49" s="32">
        <v>34.53753600000001</v>
      </c>
      <c r="G49" s="32">
        <v>13.075776000000001</v>
      </c>
      <c r="H49" s="32">
        <v>8.685792000000001</v>
      </c>
      <c r="I49" s="32">
        <v>4.257791999999999</v>
      </c>
      <c r="J49" s="32">
        <v>3.006720000000002</v>
      </c>
      <c r="K49" s="32">
        <v>1.7781120000000008</v>
      </c>
      <c r="L49" s="32">
        <v>0.7698240000000004</v>
      </c>
      <c r="M49" s="32">
        <v>0.8830080000000006</v>
      </c>
      <c r="N49" s="33">
        <f>SUM(B49:M49)</f>
        <v>125.49859200000003</v>
      </c>
      <c r="O49" s="34">
        <f t="shared" si="1"/>
        <v>3.9795342465753434</v>
      </c>
      <c r="P49" s="35">
        <f t="shared" si="2"/>
        <v>293.83353309333336</v>
      </c>
    </row>
    <row r="50" spans="1:16" ht="15" customHeight="1">
      <c r="A50" s="39">
        <v>2565</v>
      </c>
      <c r="B50" s="32">
        <v>0.9987840000000009</v>
      </c>
      <c r="C50" s="32">
        <v>24.3216</v>
      </c>
      <c r="D50" s="32">
        <v>8.947583999999999</v>
      </c>
      <c r="E50" s="32">
        <v>51.803712000000004</v>
      </c>
      <c r="F50" s="32">
        <v>67.08960000000002</v>
      </c>
      <c r="G50" s="32">
        <v>31.043519999999994</v>
      </c>
      <c r="H50" s="32">
        <v>16.198272</v>
      </c>
      <c r="I50" s="32">
        <v>8.263296</v>
      </c>
      <c r="J50" s="32">
        <v>5.482079999999997</v>
      </c>
      <c r="K50" s="32">
        <v>4.278527999999997</v>
      </c>
      <c r="L50" s="32">
        <v>3.2780159999999983</v>
      </c>
      <c r="M50" s="32">
        <v>3.0810239999999984</v>
      </c>
      <c r="N50" s="33">
        <f>SUM(B50:M50)</f>
        <v>224.78601600000002</v>
      </c>
      <c r="O50" s="34">
        <f>+N50*1000000/(365*86400)</f>
        <v>7.127917808219179</v>
      </c>
      <c r="P50" s="35">
        <f t="shared" si="2"/>
        <v>293.83353309333336</v>
      </c>
    </row>
    <row r="51" spans="1:16" ht="15" customHeight="1">
      <c r="A51" s="39">
        <v>2566</v>
      </c>
      <c r="B51" s="32">
        <v>1.8252000000000006</v>
      </c>
      <c r="C51" s="32">
        <v>2.1492000000000013</v>
      </c>
      <c r="D51" s="32">
        <v>3.158783999999999</v>
      </c>
      <c r="E51" s="32">
        <v>24.42312000000002</v>
      </c>
      <c r="F51" s="32">
        <v>133.51003200000002</v>
      </c>
      <c r="G51" s="32">
        <v>60.91113600000004</v>
      </c>
      <c r="H51" s="32">
        <v>17.413920000000008</v>
      </c>
      <c r="I51" s="32">
        <v>6.24672</v>
      </c>
      <c r="J51" s="32">
        <v>4.302720000000003</v>
      </c>
      <c r="K51" s="32">
        <v>3.758400000000004</v>
      </c>
      <c r="L51" s="32">
        <v>1.7625600000000008</v>
      </c>
      <c r="M51" s="32">
        <v>1.4109120000000015</v>
      </c>
      <c r="N51" s="33">
        <f>SUM(B51:M51)</f>
        <v>260.8727040000001</v>
      </c>
      <c r="O51" s="49">
        <f>+N51*1000000/(365*86400)</f>
        <v>8.272219178082196</v>
      </c>
      <c r="P51" s="35">
        <f t="shared" si="2"/>
        <v>293.83353309333336</v>
      </c>
    </row>
    <row r="52" spans="1:16" ht="15" customHeight="1">
      <c r="A52" s="41">
        <v>2567</v>
      </c>
      <c r="B52" s="42">
        <v>1.3227840000000006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>
        <f>SUM(B52:M52)</f>
        <v>1.3227840000000006</v>
      </c>
      <c r="O52" s="45">
        <f>+N52*1000000/(365*86400)</f>
        <v>0.041945205479452075</v>
      </c>
      <c r="P52" s="40"/>
    </row>
    <row r="53" spans="1:16" ht="1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  <c r="O53" s="44"/>
      <c r="P53" s="40"/>
    </row>
    <row r="54" spans="1:16" ht="1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  <c r="O54" s="44"/>
      <c r="P54" s="40"/>
    </row>
    <row r="55" spans="1:16" ht="1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  <c r="O55" s="44"/>
      <c r="P55" s="40"/>
    </row>
    <row r="56" spans="1:16" ht="1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44"/>
      <c r="P56" s="40"/>
    </row>
    <row r="57" spans="1:16" ht="1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  <c r="O57" s="44"/>
      <c r="P57" s="40"/>
    </row>
    <row r="58" spans="1:16" ht="15" customHeight="1">
      <c r="A58" s="36" t="s">
        <v>19</v>
      </c>
      <c r="B58" s="37">
        <f>MAX(B7:B51)</f>
        <v>23.669280000000004</v>
      </c>
      <c r="C58" s="37">
        <f aca="true" t="shared" si="4" ref="C58:M58">MAX(C7:C51)</f>
        <v>28.585439999999995</v>
      </c>
      <c r="D58" s="37">
        <f t="shared" si="4"/>
        <v>119.84544000000001</v>
      </c>
      <c r="E58" s="37">
        <f t="shared" si="4"/>
        <v>139.23</v>
      </c>
      <c r="F58" s="37">
        <f t="shared" si="4"/>
        <v>189.13824</v>
      </c>
      <c r="G58" s="37">
        <f t="shared" si="4"/>
        <v>129.511</v>
      </c>
      <c r="H58" s="37">
        <f t="shared" si="4"/>
        <v>45.79</v>
      </c>
      <c r="I58" s="37">
        <f t="shared" si="4"/>
        <v>12.96</v>
      </c>
      <c r="J58" s="37">
        <f t="shared" si="4"/>
        <v>9.94</v>
      </c>
      <c r="K58" s="37">
        <f t="shared" si="4"/>
        <v>20.770560000000003</v>
      </c>
      <c r="L58" s="37">
        <f t="shared" si="4"/>
        <v>16.908480000000026</v>
      </c>
      <c r="M58" s="37">
        <f t="shared" si="4"/>
        <v>17.202240000000007</v>
      </c>
      <c r="N58" s="37">
        <f>MAX(N7:N51)</f>
        <v>674.421984</v>
      </c>
      <c r="O58" s="34">
        <f>+N58*1000000/(365*86400)</f>
        <v>21.38578082191781</v>
      </c>
      <c r="P58" s="38"/>
    </row>
    <row r="59" spans="1:16" ht="15" customHeight="1">
      <c r="A59" s="36" t="s">
        <v>16</v>
      </c>
      <c r="B59" s="37">
        <f>AVERAGE(B7:B51)</f>
        <v>3.3294943999999997</v>
      </c>
      <c r="C59" s="37">
        <f aca="true" t="shared" si="5" ref="C59:M59">AVERAGE(C7:C51)</f>
        <v>7.200153422222224</v>
      </c>
      <c r="D59" s="37">
        <f t="shared" si="5"/>
        <v>20.956429333333336</v>
      </c>
      <c r="E59" s="37">
        <f t="shared" si="5"/>
        <v>66.13641735999998</v>
      </c>
      <c r="F59" s="37">
        <f t="shared" si="5"/>
        <v>97.70951324444445</v>
      </c>
      <c r="G59" s="37">
        <f t="shared" si="5"/>
        <v>57.9168897777778</v>
      </c>
      <c r="H59" s="37">
        <f t="shared" si="5"/>
        <v>18.662039111111106</v>
      </c>
      <c r="I59" s="37">
        <f t="shared" si="5"/>
        <v>7.728651733333335</v>
      </c>
      <c r="J59" s="37">
        <f t="shared" si="5"/>
        <v>4.903821688888889</v>
      </c>
      <c r="K59" s="37">
        <f t="shared" si="5"/>
        <v>3.6803751111111107</v>
      </c>
      <c r="L59" s="37">
        <f t="shared" si="5"/>
        <v>2.7828160000000017</v>
      </c>
      <c r="M59" s="37">
        <f t="shared" si="5"/>
        <v>2.826931911111111</v>
      </c>
      <c r="N59" s="37">
        <f>SUM(B59:M59)</f>
        <v>293.83353309333336</v>
      </c>
      <c r="O59" s="34">
        <f>+N59*1000000/(365*86400)</f>
        <v>9.317400212244209</v>
      </c>
      <c r="P59" s="38"/>
    </row>
    <row r="60" spans="1:16" ht="15" customHeight="1">
      <c r="A60" s="36" t="s">
        <v>20</v>
      </c>
      <c r="B60" s="37">
        <f>MIN(B7:B51)</f>
        <v>0</v>
      </c>
      <c r="C60" s="37">
        <f aca="true" t="shared" si="6" ref="C60:M60">MIN(C7:C51)</f>
        <v>0.66</v>
      </c>
      <c r="D60" s="37">
        <f t="shared" si="6"/>
        <v>1.63</v>
      </c>
      <c r="E60" s="37">
        <f t="shared" si="6"/>
        <v>6.22</v>
      </c>
      <c r="F60" s="37">
        <f t="shared" si="6"/>
        <v>32.45</v>
      </c>
      <c r="G60" s="37">
        <f t="shared" si="6"/>
        <v>13.075776000000001</v>
      </c>
      <c r="H60" s="37">
        <f t="shared" si="6"/>
        <v>6.868799999999999</v>
      </c>
      <c r="I60" s="37">
        <f t="shared" si="6"/>
        <v>0.93</v>
      </c>
      <c r="J60" s="37">
        <f t="shared" si="6"/>
        <v>0</v>
      </c>
      <c r="K60" s="37">
        <f t="shared" si="6"/>
        <v>0</v>
      </c>
      <c r="L60" s="37">
        <f t="shared" si="6"/>
        <v>0</v>
      </c>
      <c r="M60" s="37">
        <f t="shared" si="6"/>
        <v>0</v>
      </c>
      <c r="N60" s="37">
        <f>MIN(N7:N51)</f>
        <v>99.57000000000001</v>
      </c>
      <c r="O60" s="34">
        <f>+N60*1000000/(365*86400)</f>
        <v>3.15734398782344</v>
      </c>
      <c r="P60" s="38"/>
    </row>
    <row r="61" spans="1:15" ht="21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  <c r="O61" s="21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4"/>
      <c r="O62" s="25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8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24.75" customHeight="1">
      <c r="A69" s="26"/>
      <c r="B69" s="27"/>
      <c r="C69" s="28"/>
      <c r="D69" s="25"/>
      <c r="E69" s="27"/>
      <c r="F69" s="27"/>
      <c r="G69" s="27"/>
      <c r="H69" s="27"/>
      <c r="I69" s="27"/>
      <c r="J69" s="27"/>
      <c r="K69" s="27"/>
      <c r="L69" s="27"/>
      <c r="M69" s="27"/>
      <c r="N69" s="29"/>
      <c r="O69" s="25"/>
    </row>
    <row r="70" spans="1:15" ht="24.75" customHeight="1">
      <c r="A70" s="26"/>
      <c r="B70" s="27"/>
      <c r="C70" s="27"/>
      <c r="D70" s="27"/>
      <c r="E70" s="25"/>
      <c r="F70" s="27"/>
      <c r="G70" s="27"/>
      <c r="H70" s="27"/>
      <c r="I70" s="27"/>
      <c r="J70" s="27"/>
      <c r="K70" s="27"/>
      <c r="L70" s="27"/>
      <c r="M70" s="27"/>
      <c r="N70" s="29"/>
      <c r="O70" s="25"/>
    </row>
    <row r="71" spans="1:15" ht="24.75" customHeight="1">
      <c r="A71" s="26"/>
      <c r="B71" s="27"/>
      <c r="C71" s="27"/>
      <c r="D71" s="27"/>
      <c r="E71" s="25"/>
      <c r="F71" s="27"/>
      <c r="G71" s="27"/>
      <c r="H71" s="27"/>
      <c r="I71" s="27"/>
      <c r="J71" s="27"/>
      <c r="K71" s="27"/>
      <c r="L71" s="27"/>
      <c r="M71" s="27"/>
      <c r="N71" s="29"/>
      <c r="O71" s="25"/>
    </row>
    <row r="72" spans="1:15" ht="24.75" customHeight="1">
      <c r="A72" s="26"/>
      <c r="B72" s="27"/>
      <c r="C72" s="27"/>
      <c r="D72" s="27"/>
      <c r="E72" s="25"/>
      <c r="F72" s="27"/>
      <c r="G72" s="27"/>
      <c r="H72" s="27"/>
      <c r="I72" s="27"/>
      <c r="J72" s="27"/>
      <c r="K72" s="27"/>
      <c r="L72" s="27"/>
      <c r="M72" s="27"/>
      <c r="N72" s="29"/>
      <c r="O72" s="25"/>
    </row>
    <row r="73" spans="1:15" ht="24.75" customHeight="1">
      <c r="A73" s="26"/>
      <c r="B73" s="27"/>
      <c r="C73" s="27"/>
      <c r="D73" s="27"/>
      <c r="E73" s="25"/>
      <c r="F73" s="27"/>
      <c r="G73" s="27"/>
      <c r="H73" s="27"/>
      <c r="I73" s="27"/>
      <c r="J73" s="27"/>
      <c r="K73" s="27"/>
      <c r="L73" s="27"/>
      <c r="M73" s="27"/>
      <c r="N73" s="29"/>
      <c r="O73" s="25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>
      <c r="A84" s="30"/>
    </row>
    <row r="85" ht="18" customHeight="1">
      <c r="A85" s="30"/>
    </row>
    <row r="86" ht="18" customHeight="1">
      <c r="A86" s="30"/>
    </row>
    <row r="87" ht="18" customHeight="1">
      <c r="A87" s="30"/>
    </row>
    <row r="88" ht="18" customHeight="1">
      <c r="A88" s="30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2016-07-05T07:09:13Z</cp:lastPrinted>
  <dcterms:created xsi:type="dcterms:W3CDTF">1994-01-31T08:04:27Z</dcterms:created>
  <dcterms:modified xsi:type="dcterms:W3CDTF">2024-05-27T07:56:20Z</dcterms:modified>
  <cp:category/>
  <cp:version/>
  <cp:contentType/>
  <cp:contentStatus/>
</cp:coreProperties>
</file>